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Rozpis" sheetId="1" r:id="rId1"/>
  </sheets>
  <definedNames/>
  <calcPr fullCalcOnLoad="1"/>
</workbook>
</file>

<file path=xl/sharedStrings.xml><?xml version="1.0" encoding="utf-8"?>
<sst xmlns="http://schemas.openxmlformats.org/spreadsheetml/2006/main" count="362" uniqueCount="84">
  <si>
    <r>
      <t>I - 9:00-12:00 - Základní skupiny - 3 zápasy</t>
    </r>
    <r>
      <rPr>
        <b/>
        <sz val="16"/>
        <rFont val="Tahoma"/>
        <family val="2"/>
      </rPr>
      <t xml:space="preserve"> </t>
    </r>
    <r>
      <rPr>
        <sz val="16"/>
        <rFont val="Tahoma"/>
        <family val="2"/>
      </rPr>
      <t>(v závorkách před časem zápasu je vždy: číslo hřiště, číslo rozhodčího)</t>
    </r>
  </si>
  <si>
    <t>A</t>
  </si>
  <si>
    <t>-</t>
  </si>
  <si>
    <t>B</t>
  </si>
  <si>
    <r>
      <t xml:space="preserve">Skupina </t>
    </r>
    <r>
      <rPr>
        <b/>
        <sz val="24"/>
        <rFont val="Tahoma"/>
        <family val="2"/>
      </rPr>
      <t>A</t>
    </r>
  </si>
  <si>
    <t>Body</t>
  </si>
  <si>
    <t>Skóre</t>
  </si>
  <si>
    <t>Pořadí</t>
  </si>
  <si>
    <r>
      <t xml:space="preserve">Skupina </t>
    </r>
    <r>
      <rPr>
        <b/>
        <sz val="24"/>
        <rFont val="Tahoma"/>
        <family val="2"/>
      </rPr>
      <t>B</t>
    </r>
  </si>
  <si>
    <t>:</t>
  </si>
  <si>
    <t>(1,1)</t>
  </si>
  <si>
    <t>(1,4)</t>
  </si>
  <si>
    <t>(2,2)</t>
  </si>
  <si>
    <t>(2,1)</t>
  </si>
  <si>
    <t>(3,3)</t>
  </si>
  <si>
    <t>(3,2)</t>
  </si>
  <si>
    <t>(1,3)</t>
  </si>
  <si>
    <t>(1,2)</t>
  </si>
  <si>
    <t>(2,4)</t>
  </si>
  <si>
    <t>(2,3)</t>
  </si>
  <si>
    <t>(3,1)</t>
  </si>
  <si>
    <t>(3,4)</t>
  </si>
  <si>
    <t>II - 12:00-13:00 - Dovednostní soutěže - vyřazovací část</t>
  </si>
  <si>
    <t>STŘELBA</t>
  </si>
  <si>
    <t>Tým</t>
  </si>
  <si>
    <t>Jméno</t>
  </si>
  <si>
    <t>Poř.</t>
  </si>
  <si>
    <t>DRIBLING</t>
  </si>
  <si>
    <t>SLALOM</t>
  </si>
  <si>
    <t>III - 13:00-15:00 - Základní skupiny - 2 zápasy</t>
  </si>
  <si>
    <t>IV - 15:00-15:20 - Dovednostní soutěže - finále</t>
  </si>
  <si>
    <t>C</t>
  </si>
  <si>
    <t>D</t>
  </si>
  <si>
    <t>V - 15:20-15:30 - Losování tomboly</t>
  </si>
  <si>
    <t>VI - 15:30-16:30 - Semifinálové zápasy</t>
  </si>
  <si>
    <t>9.-12.místo</t>
  </si>
  <si>
    <t>6A</t>
  </si>
  <si>
    <t>5B</t>
  </si>
  <si>
    <t>5A</t>
  </si>
  <si>
    <t>6B</t>
  </si>
  <si>
    <t>5.-8.místo</t>
  </si>
  <si>
    <t>4A</t>
  </si>
  <si>
    <t>3B</t>
  </si>
  <si>
    <t>3A</t>
  </si>
  <si>
    <t>4B</t>
  </si>
  <si>
    <t>Semifinále</t>
  </si>
  <si>
    <t>2A</t>
  </si>
  <si>
    <t>1B</t>
  </si>
  <si>
    <t>1A</t>
  </si>
  <si>
    <t>2B</t>
  </si>
  <si>
    <t>VII - 16:30-17:45 - Utkání o konečná umístění</t>
  </si>
  <si>
    <t>Konečné pořadí</t>
  </si>
  <si>
    <t>O 11.místo</t>
  </si>
  <si>
    <t>1.</t>
  </si>
  <si>
    <t>9.</t>
  </si>
  <si>
    <t>O 9.místo</t>
  </si>
  <si>
    <t>2.</t>
  </si>
  <si>
    <t>10.</t>
  </si>
  <si>
    <t>O 7.místo</t>
  </si>
  <si>
    <t>3.</t>
  </si>
  <si>
    <t>11.</t>
  </si>
  <si>
    <t>4.</t>
  </si>
  <si>
    <t>12.</t>
  </si>
  <si>
    <t>O 5.místo</t>
  </si>
  <si>
    <t>5.</t>
  </si>
  <si>
    <t>O 3.místo</t>
  </si>
  <si>
    <t>6.</t>
  </si>
  <si>
    <t>7.</t>
  </si>
  <si>
    <t>Finále</t>
  </si>
  <si>
    <t>8.</t>
  </si>
  <si>
    <t>Bohemians</t>
  </si>
  <si>
    <t>Tempo Cup 2016 - ročník</t>
  </si>
  <si>
    <t>Děčín</t>
  </si>
  <si>
    <t>Motorlet</t>
  </si>
  <si>
    <t>Braník</t>
  </si>
  <si>
    <t>starší přípravka -</t>
  </si>
  <si>
    <t>6d fotbal</t>
  </si>
  <si>
    <t>Sokolov</t>
  </si>
  <si>
    <t>H.Brod</t>
  </si>
  <si>
    <t>Žižkov</t>
  </si>
  <si>
    <t>Č.Budějovice</t>
  </si>
  <si>
    <t>Ústí n.L.</t>
  </si>
  <si>
    <t>Teplice</t>
  </si>
  <si>
    <t>Tempo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</si>
</sst>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30"/>
      <name val="Tahoma"/>
      <family val="2"/>
    </font>
    <font>
      <b/>
      <sz val="29"/>
      <name val="Tahoma"/>
      <family val="2"/>
    </font>
    <font>
      <sz val="29"/>
      <name val="Arial"/>
      <family val="2"/>
    </font>
    <font>
      <b/>
      <sz val="2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26"/>
      <name val="Tahoma"/>
      <family val="2"/>
    </font>
    <font>
      <b/>
      <sz val="14"/>
      <name val="Tahoma"/>
      <family val="2"/>
    </font>
    <font>
      <b/>
      <sz val="24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2"/>
      <name val="Tahoma"/>
      <family val="2"/>
    </font>
    <font>
      <sz val="10"/>
      <name val="Tahoma"/>
      <family val="2"/>
    </font>
    <font>
      <i/>
      <sz val="11"/>
      <name val="Tahoma"/>
      <family val="2"/>
    </font>
    <font>
      <i/>
      <sz val="11"/>
      <name val="Arial"/>
      <family val="2"/>
    </font>
    <font>
      <i/>
      <sz val="8"/>
      <name val="Tahoma"/>
      <family val="2"/>
    </font>
    <font>
      <b/>
      <sz val="13"/>
      <name val="Tahoma"/>
      <family val="2"/>
    </font>
    <font>
      <sz val="11"/>
      <name val="Tahoma"/>
      <family val="2"/>
    </font>
    <font>
      <sz val="11"/>
      <name val="Arial"/>
      <family val="2"/>
    </font>
    <font>
      <i/>
      <sz val="12"/>
      <name val="Tahoma"/>
      <family val="2"/>
    </font>
    <font>
      <i/>
      <sz val="12"/>
      <name val="Arial"/>
      <family val="2"/>
    </font>
    <font>
      <i/>
      <sz val="9"/>
      <name val="Tahoma"/>
      <family val="2"/>
    </font>
    <font>
      <b/>
      <i/>
      <sz val="12"/>
      <name val="Tahoma"/>
      <family val="2"/>
    </font>
    <font>
      <b/>
      <sz val="12"/>
      <name val="Arial"/>
      <family val="2"/>
    </font>
    <font>
      <sz val="7"/>
      <name val="Tahoma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50" fillId="23" borderId="6" applyNumberFormat="0" applyFont="0" applyAlignment="0" applyProtection="0"/>
    <xf numFmtId="9" fontId="5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vertical="center"/>
    </xf>
    <xf numFmtId="0" fontId="15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19" fillId="33" borderId="18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9" fillId="33" borderId="23" xfId="0" applyFont="1" applyFill="1" applyBorder="1" applyAlignment="1">
      <alignment vertical="center"/>
    </xf>
    <xf numFmtId="0" fontId="15" fillId="33" borderId="21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5" fillId="0" borderId="33" xfId="0" applyFont="1" applyBorder="1" applyAlignment="1">
      <alignment horizontal="right" vertical="center"/>
    </xf>
    <xf numFmtId="0" fontId="26" fillId="0" borderId="33" xfId="0" applyFont="1" applyBorder="1" applyAlignment="1">
      <alignment horizontal="right" vertical="center"/>
    </xf>
    <xf numFmtId="0" fontId="26" fillId="0" borderId="34" xfId="0" applyFont="1" applyBorder="1" applyAlignment="1">
      <alignment horizontal="right" vertical="center"/>
    </xf>
    <xf numFmtId="0" fontId="27" fillId="0" borderId="3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5" fillId="0" borderId="16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7" fillId="0" borderId="1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6" fillId="0" borderId="33" xfId="0" applyFont="1" applyBorder="1" applyAlignment="1">
      <alignment vertical="center"/>
    </xf>
    <xf numFmtId="0" fontId="25" fillId="0" borderId="32" xfId="0" applyFont="1" applyBorder="1" applyAlignment="1">
      <alignment horizontal="right" vertical="center"/>
    </xf>
    <xf numFmtId="0" fontId="26" fillId="0" borderId="32" xfId="0" applyFont="1" applyBorder="1" applyAlignment="1">
      <alignment horizontal="right" vertical="center"/>
    </xf>
    <xf numFmtId="0" fontId="26" fillId="0" borderId="27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0" fontId="2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9" fillId="0" borderId="0" xfId="0" applyFont="1" applyAlignment="1">
      <alignment horizontal="center" vertical="center" textRotation="90"/>
    </xf>
    <xf numFmtId="164" fontId="11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5" fillId="0" borderId="35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0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 textRotation="9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4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textRotation="90" wrapText="1"/>
    </xf>
    <xf numFmtId="0" fontId="14" fillId="0" borderId="48" xfId="0" applyFont="1" applyBorder="1" applyAlignment="1">
      <alignment horizontal="center" vertical="center" textRotation="90" wrapText="1"/>
    </xf>
    <xf numFmtId="0" fontId="17" fillId="0" borderId="49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textRotation="90" wrapText="1"/>
    </xf>
    <xf numFmtId="0" fontId="11" fillId="0" borderId="46" xfId="0" applyFont="1" applyBorder="1" applyAlignment="1">
      <alignment horizontal="center" vertical="center" textRotation="90" wrapText="1"/>
    </xf>
    <xf numFmtId="0" fontId="11" fillId="0" borderId="47" xfId="0" applyFont="1" applyBorder="1" applyAlignment="1">
      <alignment horizontal="center" vertical="center" textRotation="90" wrapText="1"/>
    </xf>
    <xf numFmtId="0" fontId="12" fillId="0" borderId="46" xfId="0" applyFont="1" applyBorder="1" applyAlignment="1">
      <alignment horizontal="center" vertical="center" textRotation="90" wrapText="1"/>
    </xf>
    <xf numFmtId="0" fontId="12" fillId="0" borderId="47" xfId="0" applyFont="1" applyBorder="1" applyAlignment="1">
      <alignment horizontal="center" vertical="center" textRotation="90" wrapText="1"/>
    </xf>
    <xf numFmtId="0" fontId="11" fillId="0" borderId="51" xfId="0" applyFont="1" applyBorder="1" applyAlignment="1">
      <alignment horizontal="center" vertical="center" textRotation="90" wrapText="1"/>
    </xf>
    <xf numFmtId="0" fontId="13" fillId="0" borderId="47" xfId="0" applyFont="1" applyBorder="1" applyAlignment="1">
      <alignment horizontal="center" vertical="center" textRotation="90" wrapText="1"/>
    </xf>
    <xf numFmtId="0" fontId="9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55" xfId="0" applyFont="1" applyBorder="1" applyAlignment="1">
      <alignment horizontal="center" vertical="center" textRotation="90" wrapText="1"/>
    </xf>
    <xf numFmtId="0" fontId="32" fillId="0" borderId="46" xfId="0" applyFont="1" applyBorder="1" applyAlignment="1">
      <alignment horizontal="center" vertical="center" textRotation="90" wrapText="1"/>
    </xf>
    <xf numFmtId="0" fontId="33" fillId="0" borderId="46" xfId="0" applyFont="1" applyBorder="1" applyAlignment="1">
      <alignment horizontal="center" vertical="center" textRotation="90" wrapText="1"/>
    </xf>
    <xf numFmtId="0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89"/>
  <sheetViews>
    <sheetView tabSelected="1" zoomScalePageLayoutView="0" workbookViewId="0" topLeftCell="A1">
      <selection activeCell="CL5" sqref="CL5"/>
    </sheetView>
  </sheetViews>
  <sheetFormatPr defaultColWidth="1.7109375" defaultRowHeight="12.75"/>
  <cols>
    <col min="1" max="33" width="1.7109375" style="2" customWidth="1"/>
    <col min="34" max="34" width="2.140625" style="2" bestFit="1" customWidth="1"/>
    <col min="35" max="35" width="1.7109375" style="2" customWidth="1"/>
    <col min="36" max="36" width="2.140625" style="2" bestFit="1" customWidth="1"/>
    <col min="37" max="93" width="1.7109375" style="2" customWidth="1"/>
    <col min="94" max="94" width="2.140625" style="2" customWidth="1"/>
    <col min="95" max="95" width="1.7109375" style="2" customWidth="1"/>
    <col min="96" max="96" width="2.140625" style="2" customWidth="1"/>
    <col min="97" max="120" width="1.7109375" style="2" customWidth="1"/>
    <col min="121" max="16384" width="1.7109375" style="2" customWidth="1"/>
  </cols>
  <sheetData>
    <row r="1" spans="1:120" ht="36.75">
      <c r="A1" s="191" t="s">
        <v>71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3">
        <v>2006</v>
      </c>
      <c r="AZ1" s="194"/>
      <c r="BA1" s="194"/>
      <c r="BB1" s="194"/>
      <c r="BC1" s="194"/>
      <c r="BD1" s="194"/>
      <c r="BE1" s="194"/>
      <c r="BF1" s="194"/>
      <c r="BG1" s="194"/>
      <c r="BH1" s="194"/>
      <c r="BI1" s="195" t="s">
        <v>75</v>
      </c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196">
        <v>42546</v>
      </c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</row>
    <row r="2" ht="15" customHeight="1"/>
    <row r="3" ht="24.75" customHeight="1">
      <c r="A3" s="2" t="s">
        <v>0</v>
      </c>
    </row>
    <row r="4" ht="15" customHeight="1"/>
    <row r="5" spans="3:120" s="3" customFormat="1" ht="19.5" customHeight="1">
      <c r="C5" s="197" t="s">
        <v>1</v>
      </c>
      <c r="D5" s="197"/>
      <c r="E5" s="197"/>
      <c r="G5" s="3" t="s">
        <v>2</v>
      </c>
      <c r="I5" s="3" t="s">
        <v>70</v>
      </c>
      <c r="AH5" s="4"/>
      <c r="AI5" s="4"/>
      <c r="AJ5" s="4"/>
      <c r="BK5" s="197" t="s">
        <v>3</v>
      </c>
      <c r="BL5" s="197"/>
      <c r="BM5" s="197"/>
      <c r="BO5" s="3" t="s">
        <v>2</v>
      </c>
      <c r="BQ5" s="3" t="s">
        <v>83</v>
      </c>
      <c r="CD5" s="4"/>
      <c r="CE5" s="4"/>
      <c r="CF5" s="4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3:120" s="3" customFormat="1" ht="19.5" customHeight="1">
      <c r="C6" s="197"/>
      <c r="D6" s="197"/>
      <c r="E6" s="197"/>
      <c r="G6" s="3" t="s">
        <v>2</v>
      </c>
      <c r="I6" s="3" t="s">
        <v>72</v>
      </c>
      <c r="AH6" s="4"/>
      <c r="AI6" s="4"/>
      <c r="AJ6" s="4"/>
      <c r="BK6" s="197"/>
      <c r="BL6" s="197"/>
      <c r="BM6" s="197"/>
      <c r="BO6" s="3" t="s">
        <v>2</v>
      </c>
      <c r="BQ6" s="3" t="s">
        <v>79</v>
      </c>
      <c r="CD6" s="4"/>
      <c r="CE6" s="4"/>
      <c r="CF6" s="4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</row>
    <row r="7" spans="3:120" s="3" customFormat="1" ht="19.5" customHeight="1">
      <c r="C7" s="197"/>
      <c r="D7" s="197"/>
      <c r="E7" s="197"/>
      <c r="G7" s="3" t="s">
        <v>2</v>
      </c>
      <c r="I7" s="3" t="s">
        <v>76</v>
      </c>
      <c r="AH7" s="4"/>
      <c r="AI7" s="4"/>
      <c r="AJ7" s="4"/>
      <c r="BK7" s="197"/>
      <c r="BL7" s="197"/>
      <c r="BM7" s="197"/>
      <c r="BO7" s="3" t="s">
        <v>2</v>
      </c>
      <c r="BQ7" s="3" t="s">
        <v>73</v>
      </c>
      <c r="CD7" s="4"/>
      <c r="CE7" s="4"/>
      <c r="CF7" s="4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</row>
    <row r="8" spans="3:120" s="3" customFormat="1" ht="19.5" customHeight="1">
      <c r="C8" s="197"/>
      <c r="D8" s="197"/>
      <c r="E8" s="197"/>
      <c r="G8" s="3" t="s">
        <v>2</v>
      </c>
      <c r="I8" s="3" t="s">
        <v>77</v>
      </c>
      <c r="AH8" s="4"/>
      <c r="AI8" s="4"/>
      <c r="AJ8" s="4"/>
      <c r="BK8" s="197"/>
      <c r="BL8" s="197"/>
      <c r="BM8" s="197"/>
      <c r="BO8" s="3" t="s">
        <v>2</v>
      </c>
      <c r="BQ8" s="3" t="s">
        <v>82</v>
      </c>
      <c r="CD8" s="4"/>
      <c r="CE8" s="4"/>
      <c r="CF8" s="4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</row>
    <row r="9" spans="3:120" s="3" customFormat="1" ht="19.5" customHeight="1">
      <c r="C9" s="197"/>
      <c r="D9" s="197"/>
      <c r="E9" s="197"/>
      <c r="G9" s="3" t="s">
        <v>2</v>
      </c>
      <c r="I9" s="3" t="s">
        <v>78</v>
      </c>
      <c r="AH9" s="4"/>
      <c r="AI9" s="4"/>
      <c r="AJ9" s="4"/>
      <c r="BK9" s="197"/>
      <c r="BL9" s="197"/>
      <c r="BM9" s="197"/>
      <c r="BO9" s="3" t="s">
        <v>2</v>
      </c>
      <c r="BQ9" s="3" t="s">
        <v>80</v>
      </c>
      <c r="CD9" s="4"/>
      <c r="CE9" s="4"/>
      <c r="CF9" s="4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</row>
    <row r="10" spans="3:120" s="3" customFormat="1" ht="19.5" customHeight="1">
      <c r="C10" s="197"/>
      <c r="D10" s="197"/>
      <c r="E10" s="197"/>
      <c r="G10" s="3" t="s">
        <v>2</v>
      </c>
      <c r="I10" s="3" t="s">
        <v>74</v>
      </c>
      <c r="AH10" s="4"/>
      <c r="AI10" s="4"/>
      <c r="AJ10" s="4"/>
      <c r="BK10" s="197"/>
      <c r="BL10" s="197"/>
      <c r="BM10" s="197"/>
      <c r="BO10" s="3" t="s">
        <v>2</v>
      </c>
      <c r="BQ10" s="3" t="s">
        <v>81</v>
      </c>
      <c r="CD10" s="4"/>
      <c r="CE10" s="4"/>
      <c r="CF10" s="4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</row>
    <row r="11" spans="98:120" ht="15" customHeight="1" thickBot="1"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</row>
    <row r="12" spans="1:120" s="7" customFormat="1" ht="39.75" customHeight="1">
      <c r="A12" s="185" t="s">
        <v>4</v>
      </c>
      <c r="B12" s="186"/>
      <c r="C12" s="186"/>
      <c r="D12" s="186"/>
      <c r="E12" s="186"/>
      <c r="F12" s="186"/>
      <c r="G12" s="186"/>
      <c r="H12" s="186"/>
      <c r="I12" s="186"/>
      <c r="J12" s="187"/>
      <c r="K12" s="188" t="str">
        <f>A13</f>
        <v>Bohemians</v>
      </c>
      <c r="L12" s="181"/>
      <c r="M12" s="182"/>
      <c r="N12" s="178" t="str">
        <f>A14</f>
        <v>Děčín</v>
      </c>
      <c r="O12" s="179"/>
      <c r="P12" s="180"/>
      <c r="Q12" s="189" t="str">
        <f>A15</f>
        <v>6d fotbal</v>
      </c>
      <c r="R12" s="190"/>
      <c r="S12" s="190"/>
      <c r="T12" s="178" t="str">
        <f>A16</f>
        <v>Sokolov</v>
      </c>
      <c r="U12" s="179"/>
      <c r="V12" s="180"/>
      <c r="W12" s="178" t="str">
        <f>A17</f>
        <v>H.Brod</v>
      </c>
      <c r="X12" s="181"/>
      <c r="Y12" s="182"/>
      <c r="Z12" s="178" t="str">
        <f>A18</f>
        <v>Braník</v>
      </c>
      <c r="AA12" s="179"/>
      <c r="AB12" s="183"/>
      <c r="AC12" s="170" t="s">
        <v>5</v>
      </c>
      <c r="AD12" s="184"/>
      <c r="AE12" s="167" t="s">
        <v>6</v>
      </c>
      <c r="AF12" s="168"/>
      <c r="AG12" s="168"/>
      <c r="AH12" s="168"/>
      <c r="AI12" s="169"/>
      <c r="AJ12" s="170" t="s">
        <v>7</v>
      </c>
      <c r="AK12" s="171"/>
      <c r="BI12" s="185" t="s">
        <v>8</v>
      </c>
      <c r="BJ12" s="186"/>
      <c r="BK12" s="186"/>
      <c r="BL12" s="186"/>
      <c r="BM12" s="186"/>
      <c r="BN12" s="186"/>
      <c r="BO12" s="186"/>
      <c r="BP12" s="186"/>
      <c r="BQ12" s="186"/>
      <c r="BR12" s="187"/>
      <c r="BS12" s="188" t="str">
        <f>BI13</f>
        <v>Tempo</v>
      </c>
      <c r="BT12" s="181"/>
      <c r="BU12" s="182"/>
      <c r="BV12" s="178" t="str">
        <f>BI14</f>
        <v>Žižkov</v>
      </c>
      <c r="BW12" s="179"/>
      <c r="BX12" s="180"/>
      <c r="BY12" s="179" t="str">
        <f>BI15</f>
        <v>Motorlet</v>
      </c>
      <c r="BZ12" s="181"/>
      <c r="CA12" s="181"/>
      <c r="CB12" s="178" t="str">
        <f>BI16</f>
        <v>Teplice</v>
      </c>
      <c r="CC12" s="179"/>
      <c r="CD12" s="180"/>
      <c r="CE12" s="178" t="str">
        <f>BI17</f>
        <v>Č.Budějovice</v>
      </c>
      <c r="CF12" s="181"/>
      <c r="CG12" s="182"/>
      <c r="CH12" s="178" t="str">
        <f>BI18</f>
        <v>Ústí n.L.</v>
      </c>
      <c r="CI12" s="179"/>
      <c r="CJ12" s="183"/>
      <c r="CK12" s="170" t="s">
        <v>5</v>
      </c>
      <c r="CL12" s="184"/>
      <c r="CM12" s="167" t="s">
        <v>6</v>
      </c>
      <c r="CN12" s="168"/>
      <c r="CO12" s="168"/>
      <c r="CP12" s="168"/>
      <c r="CQ12" s="169"/>
      <c r="CR12" s="170" t="s">
        <v>7</v>
      </c>
      <c r="CS12" s="171"/>
      <c r="CT12" s="8"/>
      <c r="CU12" s="8"/>
      <c r="CV12" s="9"/>
      <c r="CW12" s="10"/>
      <c r="CX12" s="10"/>
      <c r="CY12" s="9"/>
      <c r="CZ12" s="10"/>
      <c r="DA12" s="10"/>
      <c r="DB12" s="9"/>
      <c r="DC12" s="10"/>
      <c r="DD12" s="10"/>
      <c r="DE12" s="9"/>
      <c r="DF12" s="10"/>
      <c r="DG12" s="10"/>
      <c r="DH12" s="11"/>
      <c r="DI12" s="10"/>
      <c r="DJ12" s="11"/>
      <c r="DK12" s="10"/>
      <c r="DL12" s="10"/>
      <c r="DM12" s="10"/>
      <c r="DN12" s="10"/>
      <c r="DO12" s="11"/>
      <c r="DP12" s="10"/>
    </row>
    <row r="13" spans="1:120" s="7" customFormat="1" ht="19.5" customHeight="1">
      <c r="A13" s="172" t="str">
        <f aca="true" t="shared" si="0" ref="A13:A18">I5</f>
        <v>Bohemians</v>
      </c>
      <c r="B13" s="173"/>
      <c r="C13" s="126"/>
      <c r="D13" s="126"/>
      <c r="E13" s="126"/>
      <c r="F13" s="126"/>
      <c r="G13" s="126"/>
      <c r="H13" s="126"/>
      <c r="I13" s="126"/>
      <c r="J13" s="174"/>
      <c r="K13" s="12"/>
      <c r="L13" s="13"/>
      <c r="M13" s="14"/>
      <c r="N13" s="15">
        <f>AH20</f>
      </c>
      <c r="O13" s="16" t="s">
        <v>9</v>
      </c>
      <c r="P13" s="17">
        <f>AJ20</f>
      </c>
      <c r="Q13" s="18">
        <f>AH25</f>
      </c>
      <c r="R13" s="16" t="s">
        <v>9</v>
      </c>
      <c r="S13" s="18">
        <f>AJ25</f>
      </c>
      <c r="T13" s="15">
        <f>AH53</f>
      </c>
      <c r="U13" s="16" t="s">
        <v>9</v>
      </c>
      <c r="V13" s="17">
        <f>AJ53</f>
      </c>
      <c r="W13" s="15">
        <f>AH50</f>
      </c>
      <c r="X13" s="16" t="s">
        <v>9</v>
      </c>
      <c r="Y13" s="17">
        <f>AJ50</f>
      </c>
      <c r="Z13" s="15">
        <f>AH26</f>
      </c>
      <c r="AA13" s="16" t="s">
        <v>9</v>
      </c>
      <c r="AB13" s="19">
        <f>AJ26</f>
      </c>
      <c r="AC13" s="175">
        <f>IF(N13="","",SUM(AM13:BB13))</f>
      </c>
      <c r="AD13" s="164"/>
      <c r="AE13" s="176">
        <f>IF(Q13="","",IF(Z13="",Q13+W13,IF(T13="",Q13+W13+Z13,IF(N13="",Q13+T13+W13+Z13,N13+Q13+T13+W13+Z13))))</f>
      </c>
      <c r="AF13" s="177"/>
      <c r="AG13" s="16" t="s">
        <v>9</v>
      </c>
      <c r="AH13" s="163">
        <f>IF(S13="","",IF(AB13="",S13+Y13,IF(V13="",S13+Y13+AB13,IF(P13="",S13+V13+Y13+AB13,P13+S13+V13+Y13+AB13))))</f>
      </c>
      <c r="AI13" s="164"/>
      <c r="AJ13" s="165"/>
      <c r="AK13" s="166"/>
      <c r="AM13" s="7">
        <f aca="true" t="shared" si="1" ref="AM13:AM18">IF(K13="",0,IF(K13&gt;M13,3,IF(K13=M13,1,0)))</f>
        <v>0</v>
      </c>
      <c r="AP13" s="7">
        <f aca="true" t="shared" si="2" ref="AP13:AP18">IF(N13="",0,IF(N13&gt;P13,3,IF(N13=P13,1,0)))</f>
        <v>0</v>
      </c>
      <c r="AS13" s="7">
        <f aca="true" t="shared" si="3" ref="AS13:AS18">IF(Q13="",0,IF(Q13&gt;S13,3,IF(Q13=S13,1,0)))</f>
        <v>0</v>
      </c>
      <c r="AV13" s="7">
        <f aca="true" t="shared" si="4" ref="AV13:AV18">IF(T13="",0,IF(T13&gt;V13,3,IF(T13=V13,1,0)))</f>
        <v>0</v>
      </c>
      <c r="AY13" s="7">
        <f aca="true" t="shared" si="5" ref="AY13:AY18">IF(W13="",0,IF(W13&gt;Y13,3,IF(W13=Y13,1,0)))</f>
        <v>0</v>
      </c>
      <c r="BB13" s="7">
        <f aca="true" t="shared" si="6" ref="BB13:BB18">IF(Z13="",0,IF(Z13&gt;AB13,3,IF(Z13=AB13,1,0)))</f>
        <v>0</v>
      </c>
      <c r="BI13" s="172" t="str">
        <f aca="true" t="shared" si="7" ref="BI13:BI18">BQ5</f>
        <v>Tempo</v>
      </c>
      <c r="BJ13" s="173"/>
      <c r="BK13" s="126"/>
      <c r="BL13" s="126"/>
      <c r="BM13" s="126"/>
      <c r="BN13" s="126"/>
      <c r="BO13" s="126"/>
      <c r="BP13" s="126"/>
      <c r="BQ13" s="126"/>
      <c r="BR13" s="174"/>
      <c r="BS13" s="12"/>
      <c r="BT13" s="13"/>
      <c r="BU13" s="14"/>
      <c r="BV13" s="15">
        <f>CP20</f>
      </c>
      <c r="BW13" s="16" t="s">
        <v>9</v>
      </c>
      <c r="BX13" s="17">
        <f>CR20</f>
      </c>
      <c r="BY13" s="18">
        <f>CP25</f>
      </c>
      <c r="BZ13" s="16" t="s">
        <v>9</v>
      </c>
      <c r="CA13" s="18">
        <f>CR25</f>
      </c>
      <c r="CB13" s="15">
        <f>CP53</f>
      </c>
      <c r="CC13" s="16" t="s">
        <v>9</v>
      </c>
      <c r="CD13" s="17">
        <f>CR53</f>
      </c>
      <c r="CE13" s="15">
        <f>CP50</f>
      </c>
      <c r="CF13" s="16" t="s">
        <v>9</v>
      </c>
      <c r="CG13" s="17">
        <f>CR50</f>
      </c>
      <c r="CH13" s="15">
        <f>CP26</f>
      </c>
      <c r="CI13" s="16" t="s">
        <v>9</v>
      </c>
      <c r="CJ13" s="19">
        <f>CR26</f>
      </c>
      <c r="CK13" s="175">
        <f>IF(BV13="","",SUM(CU13:DJ13))</f>
      </c>
      <c r="CL13" s="164"/>
      <c r="CM13" s="176">
        <f>IF(BY13="","",IF(CH13="",BY13+CE13,IF(CB13="",BY13+CE13+CH13,IF(BV13="",BY13+CB13+CE13+CH13,BV13+BY13+CB13+CE13+CH13))))</f>
      </c>
      <c r="CN13" s="177"/>
      <c r="CO13" s="16" t="s">
        <v>9</v>
      </c>
      <c r="CP13" s="163">
        <f>IF(CA13="","",IF(CJ13="",CA13+CG13,IF(CD13="",CA13+CG13+CJ13,IF(BX13="",CA13+CD13+CG13+CJ13,BX13+CA13+CD13+CG13+CJ13))))</f>
      </c>
      <c r="CQ13" s="164"/>
      <c r="CR13" s="165"/>
      <c r="CS13" s="166"/>
      <c r="CU13" s="7">
        <f aca="true" t="shared" si="8" ref="CU13:CU18">IF(BS13="",0,IF(BS13&gt;BU13,3,IF(BS13=BU13,1,0)))</f>
        <v>0</v>
      </c>
      <c r="CX13" s="7">
        <f aca="true" t="shared" si="9" ref="CX13:CX18">IF(BV13="",0,IF(BV13&gt;BX13,3,IF(BV13=BX13,1,0)))</f>
        <v>0</v>
      </c>
      <c r="DA13" s="7">
        <f aca="true" t="shared" si="10" ref="DA13:DA18">IF(BY13="",0,IF(BY13&gt;CA13,3,IF(BY13=CA13,1,0)))</f>
        <v>0</v>
      </c>
      <c r="DD13" s="7">
        <f aca="true" t="shared" si="11" ref="DD13:DD18">IF(CB13="",0,IF(CB13&gt;CD13,3,IF(CB13=CD13,1,0)))</f>
        <v>0</v>
      </c>
      <c r="DG13" s="7">
        <f aca="true" t="shared" si="12" ref="DG13:DG18">IF(CE13="",0,IF(CE13&gt;CG13,3,IF(CE13=CG13,1,0)))</f>
        <v>0</v>
      </c>
      <c r="DJ13" s="7">
        <f aca="true" t="shared" si="13" ref="DJ13:DJ18">IF(CH13="",0,IF(CH13&gt;CJ13,3,IF(CH13=CJ13,1,0)))</f>
        <v>0</v>
      </c>
      <c r="DP13" s="20"/>
    </row>
    <row r="14" spans="1:120" s="7" customFormat="1" ht="19.5" customHeight="1">
      <c r="A14" s="158" t="str">
        <f t="shared" si="0"/>
        <v>Děčín</v>
      </c>
      <c r="B14" s="159"/>
      <c r="C14" s="101"/>
      <c r="D14" s="101"/>
      <c r="E14" s="101"/>
      <c r="F14" s="101"/>
      <c r="G14" s="101"/>
      <c r="H14" s="101"/>
      <c r="I14" s="101"/>
      <c r="J14" s="160"/>
      <c r="K14" s="21">
        <f>IF(P13="","",P13)</f>
      </c>
      <c r="L14" s="22" t="s">
        <v>9</v>
      </c>
      <c r="M14" s="23">
        <f>IF(N13="","",N13)</f>
      </c>
      <c r="N14" s="24"/>
      <c r="O14" s="25"/>
      <c r="P14" s="26"/>
      <c r="Q14" s="27">
        <f>AH49</f>
      </c>
      <c r="R14" s="22" t="s">
        <v>9</v>
      </c>
      <c r="S14" s="27">
        <f>AJ49</f>
      </c>
      <c r="T14" s="28">
        <f>AH28</f>
      </c>
      <c r="U14" s="22" t="s">
        <v>9</v>
      </c>
      <c r="V14" s="23">
        <f>AJ28</f>
      </c>
      <c r="W14" s="28">
        <f>AH54</f>
      </c>
      <c r="X14" s="22" t="s">
        <v>9</v>
      </c>
      <c r="Y14" s="23">
        <f>AJ54</f>
      </c>
      <c r="Z14" s="28">
        <f>AH24</f>
      </c>
      <c r="AA14" s="22" t="s">
        <v>9</v>
      </c>
      <c r="AB14" s="29">
        <f>AJ24</f>
      </c>
      <c r="AC14" s="161">
        <f>IF(K14="","",SUM(AM14:BB14))</f>
      </c>
      <c r="AD14" s="149"/>
      <c r="AE14" s="162">
        <f>IF(T14="","",IF(W14="",T14+Z14,IF(Q14="",T14+W14+Z14,IF(K14="",Q14+T14+W14+Z14,K14+Q14+T14+W14+Z14))))</f>
      </c>
      <c r="AF14" s="148"/>
      <c r="AG14" s="22" t="s">
        <v>9</v>
      </c>
      <c r="AH14" s="148">
        <f>IF(V14="","",IF(Y14="",V14+AB14,IF(S14="",V14+Y14+AB14,IF(M14="",S14+V14+Y14+AB14,M14+S14+V14+Y14+AB14))))</f>
      </c>
      <c r="AI14" s="149"/>
      <c r="AJ14" s="150"/>
      <c r="AK14" s="151"/>
      <c r="AM14" s="7">
        <f t="shared" si="1"/>
        <v>0</v>
      </c>
      <c r="AP14" s="7">
        <f t="shared" si="2"/>
        <v>0</v>
      </c>
      <c r="AS14" s="7">
        <f t="shared" si="3"/>
        <v>0</v>
      </c>
      <c r="AV14" s="7">
        <f t="shared" si="4"/>
        <v>0</v>
      </c>
      <c r="AY14" s="7">
        <f t="shared" si="5"/>
        <v>0</v>
      </c>
      <c r="BB14" s="7">
        <f t="shared" si="6"/>
        <v>0</v>
      </c>
      <c r="BI14" s="158" t="str">
        <f t="shared" si="7"/>
        <v>Žižkov</v>
      </c>
      <c r="BJ14" s="159"/>
      <c r="BK14" s="101"/>
      <c r="BL14" s="101"/>
      <c r="BM14" s="101"/>
      <c r="BN14" s="101"/>
      <c r="BO14" s="101"/>
      <c r="BP14" s="101"/>
      <c r="BQ14" s="101"/>
      <c r="BR14" s="160"/>
      <c r="BS14" s="21">
        <f>IF(BX13="","",BX13)</f>
      </c>
      <c r="BT14" s="22" t="s">
        <v>9</v>
      </c>
      <c r="BU14" s="23">
        <f>IF(BV13="","",BV13)</f>
      </c>
      <c r="BV14" s="24"/>
      <c r="BW14" s="25"/>
      <c r="BX14" s="26"/>
      <c r="BY14" s="27">
        <f>CP49</f>
      </c>
      <c r="BZ14" s="22" t="s">
        <v>9</v>
      </c>
      <c r="CA14" s="27">
        <f>CR49</f>
      </c>
      <c r="CB14" s="28">
        <f>CP28</f>
      </c>
      <c r="CC14" s="22" t="s">
        <v>9</v>
      </c>
      <c r="CD14" s="23">
        <f>CR28</f>
      </c>
      <c r="CE14" s="28">
        <f>CP54</f>
      </c>
      <c r="CF14" s="22" t="s">
        <v>9</v>
      </c>
      <c r="CG14" s="23">
        <f>CR54</f>
      </c>
      <c r="CH14" s="28">
        <f>CP24</f>
      </c>
      <c r="CI14" s="22" t="s">
        <v>9</v>
      </c>
      <c r="CJ14" s="29">
        <f>CR24</f>
      </c>
      <c r="CK14" s="161">
        <f>IF(BS14="","",SUM(CU14:DJ14))</f>
      </c>
      <c r="CL14" s="149"/>
      <c r="CM14" s="162">
        <f>IF(CB14="","",IF(CE14="",CB14+CH14,IF(BY14="",CB14+CE14+CH14,IF(BS14="",BY14+CB14+CE14+CH14,BS14+BY14+CB14+CE14+CH14))))</f>
      </c>
      <c r="CN14" s="148"/>
      <c r="CO14" s="22" t="s">
        <v>9</v>
      </c>
      <c r="CP14" s="148">
        <f>IF(CD14="","",IF(CG14="",CD14+CJ14,IF(CA14="",CD14+CG14+CJ14,IF(BU14="",CA14+CD14+CG14+CJ14,BU14+CA14+CD14+CG14+CJ14))))</f>
      </c>
      <c r="CQ14" s="149"/>
      <c r="CR14" s="150"/>
      <c r="CS14" s="151"/>
      <c r="CU14" s="7">
        <f t="shared" si="8"/>
        <v>0</v>
      </c>
      <c r="CX14" s="7">
        <f t="shared" si="9"/>
        <v>0</v>
      </c>
      <c r="DA14" s="7">
        <f t="shared" si="10"/>
        <v>0</v>
      </c>
      <c r="DD14" s="7">
        <f t="shared" si="11"/>
        <v>0</v>
      </c>
      <c r="DG14" s="7">
        <f t="shared" si="12"/>
        <v>0</v>
      </c>
      <c r="DJ14" s="7">
        <f t="shared" si="13"/>
        <v>0</v>
      </c>
      <c r="DP14" s="20"/>
    </row>
    <row r="15" spans="1:120" s="7" customFormat="1" ht="19.5" customHeight="1">
      <c r="A15" s="158" t="str">
        <f t="shared" si="0"/>
        <v>6d fotbal</v>
      </c>
      <c r="B15" s="159"/>
      <c r="C15" s="101"/>
      <c r="D15" s="101"/>
      <c r="E15" s="101"/>
      <c r="F15" s="101"/>
      <c r="G15" s="101"/>
      <c r="H15" s="101"/>
      <c r="I15" s="101"/>
      <c r="J15" s="160"/>
      <c r="K15" s="21">
        <f>IF(S13="","",S13)</f>
      </c>
      <c r="L15" s="22" t="s">
        <v>9</v>
      </c>
      <c r="M15" s="23">
        <f>IF(Q13="","",Q13)</f>
      </c>
      <c r="N15" s="28">
        <f>IF(S14="","",S14)</f>
      </c>
      <c r="O15" s="22" t="s">
        <v>9</v>
      </c>
      <c r="P15" s="23">
        <f>IF(Q14="","",Q14)</f>
      </c>
      <c r="Q15" s="24"/>
      <c r="R15" s="25"/>
      <c r="S15" s="26"/>
      <c r="T15" s="28">
        <f>AH21</f>
      </c>
      <c r="U15" s="22" t="s">
        <v>9</v>
      </c>
      <c r="V15" s="23">
        <f>AJ21</f>
      </c>
      <c r="W15" s="28">
        <f>AH27</f>
      </c>
      <c r="X15" s="22" t="s">
        <v>9</v>
      </c>
      <c r="Y15" s="23">
        <f>AJ27</f>
      </c>
      <c r="Z15" s="28">
        <f>AH52</f>
      </c>
      <c r="AA15" s="22" t="s">
        <v>9</v>
      </c>
      <c r="AB15" s="29">
        <f>AJ52</f>
      </c>
      <c r="AC15" s="161">
        <f>IF(T15="","",SUM(AM15:BB15))</f>
      </c>
      <c r="AD15" s="149"/>
      <c r="AE15" s="162">
        <f>IF(K15="","",IF(T15="",K15+W15,IF(N15="",K15+T15+W15,IF(Z15="",K15+N15+T15+W15,K15+N15+T15+W15+Z15))))</f>
      </c>
      <c r="AF15" s="148"/>
      <c r="AG15" s="22" t="s">
        <v>9</v>
      </c>
      <c r="AH15" s="148">
        <f>IF(M15="","",IF(V15="",M15+Y15,IF(P15="",M15+V15+Y15,IF(AB15="",M15+P15+V15+Y15,M15+P15+V15+Y15+AB15))))</f>
      </c>
      <c r="AI15" s="149"/>
      <c r="AJ15" s="150"/>
      <c r="AK15" s="151"/>
      <c r="AM15" s="7">
        <f t="shared" si="1"/>
        <v>0</v>
      </c>
      <c r="AP15" s="7">
        <f t="shared" si="2"/>
        <v>0</v>
      </c>
      <c r="AS15" s="7">
        <f t="shared" si="3"/>
        <v>0</v>
      </c>
      <c r="AV15" s="7">
        <f t="shared" si="4"/>
        <v>0</v>
      </c>
      <c r="AY15" s="7">
        <f t="shared" si="5"/>
        <v>0</v>
      </c>
      <c r="BB15" s="7">
        <f t="shared" si="6"/>
        <v>0</v>
      </c>
      <c r="BI15" s="158" t="str">
        <f t="shared" si="7"/>
        <v>Motorlet</v>
      </c>
      <c r="BJ15" s="159"/>
      <c r="BK15" s="101"/>
      <c r="BL15" s="101"/>
      <c r="BM15" s="101"/>
      <c r="BN15" s="101"/>
      <c r="BO15" s="101"/>
      <c r="BP15" s="101"/>
      <c r="BQ15" s="101"/>
      <c r="BR15" s="160"/>
      <c r="BS15" s="21">
        <f>IF(CA13="","",CA13)</f>
      </c>
      <c r="BT15" s="22" t="s">
        <v>9</v>
      </c>
      <c r="BU15" s="23">
        <f>IF(BY13="","",BY13)</f>
      </c>
      <c r="BV15" s="28">
        <f>IF(CA14="","",CA14)</f>
      </c>
      <c r="BW15" s="22" t="s">
        <v>9</v>
      </c>
      <c r="BX15" s="23">
        <f>IF(BY14="","",BY14)</f>
      </c>
      <c r="BY15" s="24"/>
      <c r="BZ15" s="25"/>
      <c r="CA15" s="26"/>
      <c r="CB15" s="28">
        <f>CP21</f>
      </c>
      <c r="CC15" s="22" t="s">
        <v>9</v>
      </c>
      <c r="CD15" s="23">
        <f>CR21</f>
      </c>
      <c r="CE15" s="28">
        <f>CP27</f>
      </c>
      <c r="CF15" s="22" t="s">
        <v>9</v>
      </c>
      <c r="CG15" s="23">
        <f>CR27</f>
      </c>
      <c r="CH15" s="28">
        <f>CP52</f>
      </c>
      <c r="CI15" s="22" t="s">
        <v>9</v>
      </c>
      <c r="CJ15" s="29">
        <f>CR52</f>
      </c>
      <c r="CK15" s="161">
        <f>IF(CB15="","",SUM(CU15:DJ15))</f>
      </c>
      <c r="CL15" s="149"/>
      <c r="CM15" s="162">
        <f>IF(BS15="","",IF(CB15="",BS15+CE15,IF(BV15="",BS15+CB15+CE15,IF(CH15="",BS15+BV15+CB15+CE15,BS15+BV15+CB15+CE15+CH15))))</f>
      </c>
      <c r="CN15" s="148"/>
      <c r="CO15" s="22" t="s">
        <v>9</v>
      </c>
      <c r="CP15" s="148">
        <f>IF(BU15="","",IF(CD15="",BU15+CG15,IF(BX15="",BU15+CD15+CG15,IF(CJ15="",BU15+BX15+CD15+CG15,BU15+BX15+CD15+CG15+CJ15))))</f>
      </c>
      <c r="CQ15" s="149"/>
      <c r="CR15" s="150"/>
      <c r="CS15" s="151"/>
      <c r="CU15" s="7">
        <f t="shared" si="8"/>
        <v>0</v>
      </c>
      <c r="CX15" s="7">
        <f t="shared" si="9"/>
        <v>0</v>
      </c>
      <c r="DA15" s="7">
        <f t="shared" si="10"/>
        <v>0</v>
      </c>
      <c r="DD15" s="7">
        <f t="shared" si="11"/>
        <v>0</v>
      </c>
      <c r="DG15" s="7">
        <f t="shared" si="12"/>
        <v>0</v>
      </c>
      <c r="DJ15" s="7">
        <f t="shared" si="13"/>
        <v>0</v>
      </c>
      <c r="DP15" s="20"/>
    </row>
    <row r="16" spans="1:120" s="7" customFormat="1" ht="19.5" customHeight="1">
      <c r="A16" s="158" t="str">
        <f t="shared" si="0"/>
        <v>Sokolov</v>
      </c>
      <c r="B16" s="159"/>
      <c r="C16" s="101"/>
      <c r="D16" s="101"/>
      <c r="E16" s="101"/>
      <c r="F16" s="101"/>
      <c r="G16" s="101"/>
      <c r="H16" s="101"/>
      <c r="I16" s="101"/>
      <c r="J16" s="160"/>
      <c r="K16" s="21">
        <f>IF(V13="","",V13)</f>
      </c>
      <c r="L16" s="22" t="s">
        <v>9</v>
      </c>
      <c r="M16" s="23">
        <f>IF(T13="","",T13)</f>
      </c>
      <c r="N16" s="28">
        <f>IF(V14="","",V14)</f>
      </c>
      <c r="O16" s="22" t="s">
        <v>9</v>
      </c>
      <c r="P16" s="23">
        <f>IF(T14="","",T14)</f>
      </c>
      <c r="Q16" s="27">
        <f>IF(V15="","",V15)</f>
      </c>
      <c r="R16" s="22" t="s">
        <v>9</v>
      </c>
      <c r="S16" s="27">
        <f>IF(T15="","",T15)</f>
      </c>
      <c r="T16" s="24"/>
      <c r="U16" s="25"/>
      <c r="V16" s="26"/>
      <c r="W16" s="28">
        <f>AH23</f>
      </c>
      <c r="X16" s="22" t="s">
        <v>9</v>
      </c>
      <c r="Y16" s="23">
        <f>AJ23</f>
      </c>
      <c r="Z16" s="28">
        <f>AH51</f>
      </c>
      <c r="AA16" s="22" t="s">
        <v>9</v>
      </c>
      <c r="AB16" s="29">
        <f>AJ51</f>
      </c>
      <c r="AC16" s="161">
        <f>IF(Q16="","",SUM(AM16:BB16))</f>
      </c>
      <c r="AD16" s="149"/>
      <c r="AE16" s="162">
        <f>IF(N16="","",IF(Q16="",N16+Z16,IF(K16="",N16+Q16+Z16,IF(W16="",K16+N16+Q16+Z16,K16+N16+Q16+W16+Z16))))</f>
      </c>
      <c r="AF16" s="148"/>
      <c r="AG16" s="22" t="s">
        <v>9</v>
      </c>
      <c r="AH16" s="148">
        <f>IF(P16="","",IF(S16="",P16+AB16,IF(M16="",P16+S16+AB16,IF(Y16="",M16+P16+S16+AB16,M16+P16+S16+Y16+AB16))))</f>
      </c>
      <c r="AI16" s="149"/>
      <c r="AJ16" s="150"/>
      <c r="AK16" s="151"/>
      <c r="AM16" s="7">
        <f t="shared" si="1"/>
        <v>0</v>
      </c>
      <c r="AP16" s="7">
        <f t="shared" si="2"/>
        <v>0</v>
      </c>
      <c r="AS16" s="7">
        <f t="shared" si="3"/>
        <v>0</v>
      </c>
      <c r="AV16" s="7">
        <f t="shared" si="4"/>
        <v>0</v>
      </c>
      <c r="AY16" s="7">
        <f t="shared" si="5"/>
        <v>0</v>
      </c>
      <c r="BB16" s="7">
        <f t="shared" si="6"/>
        <v>0</v>
      </c>
      <c r="BI16" s="158" t="str">
        <f t="shared" si="7"/>
        <v>Teplice</v>
      </c>
      <c r="BJ16" s="159"/>
      <c r="BK16" s="101"/>
      <c r="BL16" s="101"/>
      <c r="BM16" s="101"/>
      <c r="BN16" s="101"/>
      <c r="BO16" s="101"/>
      <c r="BP16" s="101"/>
      <c r="BQ16" s="101"/>
      <c r="BR16" s="160"/>
      <c r="BS16" s="21">
        <f>IF(CD13="","",CD13)</f>
      </c>
      <c r="BT16" s="22" t="s">
        <v>9</v>
      </c>
      <c r="BU16" s="23">
        <f>IF(CB13="","",CB13)</f>
      </c>
      <c r="BV16" s="28">
        <f>IF(CD14="","",CD14)</f>
      </c>
      <c r="BW16" s="22" t="s">
        <v>9</v>
      </c>
      <c r="BX16" s="23">
        <f>IF(CB14="","",CB14)</f>
      </c>
      <c r="BY16" s="27">
        <f>IF(CD15="","",CD15)</f>
      </c>
      <c r="BZ16" s="22" t="s">
        <v>9</v>
      </c>
      <c r="CA16" s="27">
        <f>IF(CB15="","",CB15)</f>
      </c>
      <c r="CB16" s="24"/>
      <c r="CC16" s="25"/>
      <c r="CD16" s="26"/>
      <c r="CE16" s="28">
        <f>CP23</f>
      </c>
      <c r="CF16" s="22" t="s">
        <v>9</v>
      </c>
      <c r="CG16" s="23">
        <f>CR23</f>
      </c>
      <c r="CH16" s="28">
        <f>CP51</f>
      </c>
      <c r="CI16" s="22" t="s">
        <v>9</v>
      </c>
      <c r="CJ16" s="29">
        <f>CR51</f>
      </c>
      <c r="CK16" s="161">
        <f>IF(BY16="","",SUM(CU16:DJ16))</f>
      </c>
      <c r="CL16" s="149"/>
      <c r="CM16" s="162">
        <f>IF(BV16="","",IF(BY16="",BV16+CH16,IF(BS16="",BV16+BY16+CH16,IF(CE16="",BS16+BV16+BY16+CH16,BS16+BV16+BY16+CE16+CH16))))</f>
      </c>
      <c r="CN16" s="148"/>
      <c r="CO16" s="22" t="s">
        <v>9</v>
      </c>
      <c r="CP16" s="148">
        <f>IF(BX16="","",IF(CA16="",BX16+CJ16,IF(BU16="",BX16+CA16+CJ16,IF(CG16="",BU16+BX16+CA16+CJ16,BU16+BX16+CA16+CG16+CJ16))))</f>
      </c>
      <c r="CQ16" s="149"/>
      <c r="CR16" s="150"/>
      <c r="CS16" s="151"/>
      <c r="CU16" s="7">
        <f t="shared" si="8"/>
        <v>0</v>
      </c>
      <c r="CX16" s="7">
        <f t="shared" si="9"/>
        <v>0</v>
      </c>
      <c r="DA16" s="7">
        <f t="shared" si="10"/>
        <v>0</v>
      </c>
      <c r="DD16" s="7">
        <f t="shared" si="11"/>
        <v>0</v>
      </c>
      <c r="DG16" s="7">
        <f t="shared" si="12"/>
        <v>0</v>
      </c>
      <c r="DJ16" s="7">
        <f t="shared" si="13"/>
        <v>0</v>
      </c>
      <c r="DP16" s="20"/>
    </row>
    <row r="17" spans="1:120" s="7" customFormat="1" ht="19.5" customHeight="1">
      <c r="A17" s="158" t="str">
        <f t="shared" si="0"/>
        <v>H.Brod</v>
      </c>
      <c r="B17" s="159"/>
      <c r="C17" s="101"/>
      <c r="D17" s="101"/>
      <c r="E17" s="101"/>
      <c r="F17" s="101"/>
      <c r="G17" s="101"/>
      <c r="H17" s="101"/>
      <c r="I17" s="101"/>
      <c r="J17" s="160"/>
      <c r="K17" s="21">
        <f>IF(Y13="","",Y13)</f>
      </c>
      <c r="L17" s="22" t="s">
        <v>9</v>
      </c>
      <c r="M17" s="23">
        <f>IF(W13="","",W13)</f>
      </c>
      <c r="N17" s="28">
        <f>IF(Y14="","",Y14)</f>
      </c>
      <c r="O17" s="22" t="s">
        <v>9</v>
      </c>
      <c r="P17" s="23">
        <f>IF(W14="","",W14)</f>
      </c>
      <c r="Q17" s="27">
        <f>IF(Y15="","",Y15)</f>
      </c>
      <c r="R17" s="22" t="s">
        <v>9</v>
      </c>
      <c r="S17" s="27">
        <f>IF(W15="","",W15)</f>
      </c>
      <c r="T17" s="28">
        <f>IF(Y16="","",Y16)</f>
      </c>
      <c r="U17" s="22" t="s">
        <v>9</v>
      </c>
      <c r="V17" s="23">
        <f>IF(W16="","",W16)</f>
      </c>
      <c r="W17" s="24"/>
      <c r="X17" s="25"/>
      <c r="Y17" s="26"/>
      <c r="Z17" s="28">
        <f>AH22</f>
      </c>
      <c r="AA17" s="22" t="s">
        <v>9</v>
      </c>
      <c r="AB17" s="29">
        <f>AJ22</f>
      </c>
      <c r="AC17" s="161">
        <f>IF(Z17="","",SUM(AM17:BB17))</f>
      </c>
      <c r="AD17" s="149"/>
      <c r="AE17" s="162">
        <f>IF(K17="","",IF(N17="",K17+Q17,IF(Z17="",K17+N17+Q17,IF(T17="",K17+N17+Q17+Z17,K17+N17+Q17+T17+Z17))))</f>
      </c>
      <c r="AF17" s="148"/>
      <c r="AG17" s="22" t="s">
        <v>9</v>
      </c>
      <c r="AH17" s="148">
        <f>IF(M17="","",IF(P17="",M17+S17,IF(AB17="",M17+P17+S17,IF(V17="",M17+P17+S17+AB17,M17+P17+S17+V17+AB17))))</f>
      </c>
      <c r="AI17" s="149"/>
      <c r="AJ17" s="150"/>
      <c r="AK17" s="151"/>
      <c r="AM17" s="7">
        <f t="shared" si="1"/>
        <v>0</v>
      </c>
      <c r="AP17" s="7">
        <f t="shared" si="2"/>
        <v>0</v>
      </c>
      <c r="AS17" s="7">
        <f t="shared" si="3"/>
        <v>0</v>
      </c>
      <c r="AV17" s="7">
        <f t="shared" si="4"/>
        <v>0</v>
      </c>
      <c r="AY17" s="7">
        <f t="shared" si="5"/>
        <v>0</v>
      </c>
      <c r="BB17" s="7">
        <f t="shared" si="6"/>
        <v>0</v>
      </c>
      <c r="BI17" s="158" t="str">
        <f t="shared" si="7"/>
        <v>Č.Budějovice</v>
      </c>
      <c r="BJ17" s="159"/>
      <c r="BK17" s="101"/>
      <c r="BL17" s="101"/>
      <c r="BM17" s="101"/>
      <c r="BN17" s="101"/>
      <c r="BO17" s="101"/>
      <c r="BP17" s="101"/>
      <c r="BQ17" s="101"/>
      <c r="BR17" s="160"/>
      <c r="BS17" s="21">
        <f>IF(CG13="","",CG13)</f>
      </c>
      <c r="BT17" s="22" t="s">
        <v>9</v>
      </c>
      <c r="BU17" s="23">
        <f>IF(CE13="","",CE13)</f>
      </c>
      <c r="BV17" s="28">
        <f>IF(CG14="","",CG14)</f>
      </c>
      <c r="BW17" s="22" t="s">
        <v>9</v>
      </c>
      <c r="BX17" s="23">
        <f>IF(CE14="","",CE14)</f>
      </c>
      <c r="BY17" s="27">
        <f>IF(CG15="","",CG15)</f>
      </c>
      <c r="BZ17" s="22" t="s">
        <v>9</v>
      </c>
      <c r="CA17" s="27">
        <f>IF(CE15="","",CE15)</f>
      </c>
      <c r="CB17" s="28">
        <f>IF(CG16="","",CG16)</f>
      </c>
      <c r="CC17" s="22" t="s">
        <v>9</v>
      </c>
      <c r="CD17" s="23">
        <f>IF(CE16="","",CE16)</f>
      </c>
      <c r="CE17" s="24"/>
      <c r="CF17" s="25"/>
      <c r="CG17" s="26"/>
      <c r="CH17" s="28">
        <f>CP22</f>
      </c>
      <c r="CI17" s="22" t="s">
        <v>9</v>
      </c>
      <c r="CJ17" s="29">
        <f>CR22</f>
      </c>
      <c r="CK17" s="161">
        <f>IF(CH17="","",SUM(CU17:DJ17))</f>
      </c>
      <c r="CL17" s="149"/>
      <c r="CM17" s="162">
        <f>IF(BS17="","",IF(BV17="",BS17+BY17,IF(CH17="",BS17+BV17+BY17,IF(CB17="",BS17+BV17+BY17+CH17,BS17+BV17+BY17+CB17+CH17))))</f>
      </c>
      <c r="CN17" s="148"/>
      <c r="CO17" s="22" t="s">
        <v>9</v>
      </c>
      <c r="CP17" s="148">
        <f>IF(BU17="","",IF(BX17="",BU17+CA17,IF(CJ17="",BU17+BX17+CA17,IF(CD17="",BU17+BX17+CA17+CJ17,BU17+BX17+CA17+CD17+CJ17))))</f>
      </c>
      <c r="CQ17" s="149"/>
      <c r="CR17" s="150"/>
      <c r="CS17" s="151"/>
      <c r="CU17" s="7">
        <f t="shared" si="8"/>
        <v>0</v>
      </c>
      <c r="CX17" s="7">
        <f t="shared" si="9"/>
        <v>0</v>
      </c>
      <c r="DA17" s="7">
        <f t="shared" si="10"/>
        <v>0</v>
      </c>
      <c r="DD17" s="7">
        <f t="shared" si="11"/>
        <v>0</v>
      </c>
      <c r="DG17" s="7">
        <f t="shared" si="12"/>
        <v>0</v>
      </c>
      <c r="DJ17" s="7">
        <f t="shared" si="13"/>
        <v>0</v>
      </c>
      <c r="DP17" s="6"/>
    </row>
    <row r="18" spans="1:120" s="7" customFormat="1" ht="19.5" customHeight="1" thickBot="1">
      <c r="A18" s="152" t="str">
        <f t="shared" si="0"/>
        <v>Braník</v>
      </c>
      <c r="B18" s="153"/>
      <c r="C18" s="154"/>
      <c r="D18" s="154"/>
      <c r="E18" s="154"/>
      <c r="F18" s="154"/>
      <c r="G18" s="154"/>
      <c r="H18" s="154"/>
      <c r="I18" s="154"/>
      <c r="J18" s="155"/>
      <c r="K18" s="30">
        <f>IF(AB13="","",AB13)</f>
      </c>
      <c r="L18" s="31" t="s">
        <v>9</v>
      </c>
      <c r="M18" s="32">
        <f>IF(Z13="","",Z13)</f>
      </c>
      <c r="N18" s="33">
        <f>IF(AB14="","",AB14)</f>
      </c>
      <c r="O18" s="31" t="s">
        <v>9</v>
      </c>
      <c r="P18" s="32">
        <f>IF(Z14="","",Z14)</f>
      </c>
      <c r="Q18" s="34">
        <f>IF(AB15="","",AB15)</f>
      </c>
      <c r="R18" s="31" t="s">
        <v>9</v>
      </c>
      <c r="S18" s="34">
        <f>IF(Z15="","",Z15)</f>
      </c>
      <c r="T18" s="33">
        <f>IF(AB16="","",AB16)</f>
      </c>
      <c r="U18" s="31" t="s">
        <v>9</v>
      </c>
      <c r="V18" s="32">
        <f>IF(Z16="","",Z16)</f>
      </c>
      <c r="W18" s="33">
        <f>IF(AB17="","",AB17)</f>
      </c>
      <c r="X18" s="31" t="s">
        <v>9</v>
      </c>
      <c r="Y18" s="32">
        <f>IF(Z17="","",Z17)</f>
      </c>
      <c r="Z18" s="35"/>
      <c r="AA18" s="36"/>
      <c r="AB18" s="37"/>
      <c r="AC18" s="156">
        <f>IF(W18="","",SUM(AM18:BB18))</f>
      </c>
      <c r="AD18" s="145"/>
      <c r="AE18" s="157">
        <f>IF(N18="","",IF(K18="",N18+T18,IF(W18="",K18+N18+T18,IF(Q18="",K18+N18+T18+W18,K18+N18+Q18+T18+W18))))</f>
      </c>
      <c r="AF18" s="144"/>
      <c r="AG18" s="31" t="s">
        <v>9</v>
      </c>
      <c r="AH18" s="144">
        <f>IF(P18="","",IF(M18="",P18+V18,IF(Y18="",M18+P18+V18,IF(S18="",M18+P18+V18+Y18,M18+P18+S18+V18+Y18))))</f>
      </c>
      <c r="AI18" s="145"/>
      <c r="AJ18" s="146"/>
      <c r="AK18" s="147"/>
      <c r="AM18" s="7">
        <f t="shared" si="1"/>
        <v>0</v>
      </c>
      <c r="AP18" s="7">
        <f t="shared" si="2"/>
        <v>0</v>
      </c>
      <c r="AS18" s="7">
        <f t="shared" si="3"/>
        <v>0</v>
      </c>
      <c r="AV18" s="7">
        <f t="shared" si="4"/>
        <v>0</v>
      </c>
      <c r="AY18" s="7">
        <f t="shared" si="5"/>
        <v>0</v>
      </c>
      <c r="BB18" s="7">
        <f t="shared" si="6"/>
        <v>0</v>
      </c>
      <c r="BI18" s="152" t="str">
        <f t="shared" si="7"/>
        <v>Ústí n.L.</v>
      </c>
      <c r="BJ18" s="153"/>
      <c r="BK18" s="154"/>
      <c r="BL18" s="154"/>
      <c r="BM18" s="154"/>
      <c r="BN18" s="154"/>
      <c r="BO18" s="154"/>
      <c r="BP18" s="154"/>
      <c r="BQ18" s="154"/>
      <c r="BR18" s="155"/>
      <c r="BS18" s="30">
        <f>IF(CJ13="","",CJ13)</f>
      </c>
      <c r="BT18" s="31" t="s">
        <v>9</v>
      </c>
      <c r="BU18" s="32">
        <f>IF(CH13="","",CH13)</f>
      </c>
      <c r="BV18" s="33">
        <f>IF(CJ14="","",CJ14)</f>
      </c>
      <c r="BW18" s="31" t="s">
        <v>9</v>
      </c>
      <c r="BX18" s="32">
        <f>IF(CH14="","",CH14)</f>
      </c>
      <c r="BY18" s="34">
        <f>IF(CJ15="","",CJ15)</f>
      </c>
      <c r="BZ18" s="31" t="s">
        <v>9</v>
      </c>
      <c r="CA18" s="34">
        <f>IF(CH15="","",CH15)</f>
      </c>
      <c r="CB18" s="33">
        <f>IF(CJ16="","",CJ16)</f>
      </c>
      <c r="CC18" s="31" t="s">
        <v>9</v>
      </c>
      <c r="CD18" s="32">
        <f>IF(CH16="","",CH16)</f>
      </c>
      <c r="CE18" s="33">
        <f>IF(CJ17="","",CJ17)</f>
      </c>
      <c r="CF18" s="31" t="s">
        <v>9</v>
      </c>
      <c r="CG18" s="32">
        <f>IF(CH17="","",CH17)</f>
      </c>
      <c r="CH18" s="35"/>
      <c r="CI18" s="36"/>
      <c r="CJ18" s="37"/>
      <c r="CK18" s="156">
        <f>IF(CE18="","",SUM(CU18:DJ18))</f>
      </c>
      <c r="CL18" s="145"/>
      <c r="CM18" s="157">
        <f>IF(BV18="","",IF(BS18="",BV18+CB18,IF(CE18="",BS18+BV18+CB18,IF(BY18="",BS18+BV18+CB18+CE18,BS18+BV18+BY18+CB18+CE18))))</f>
      </c>
      <c r="CN18" s="144"/>
      <c r="CO18" s="31" t="s">
        <v>9</v>
      </c>
      <c r="CP18" s="144">
        <f>IF(BX18="","",IF(BU18="",BX18+CD18,IF(CG18="",BU18+BX18+CD18,IF(CA18="",BU18+BX18+CD18+CG18,BU18+BX18+CA18+CD18+CG18))))</f>
      </c>
      <c r="CQ18" s="145"/>
      <c r="CR18" s="146"/>
      <c r="CS18" s="147"/>
      <c r="CU18" s="7">
        <f t="shared" si="8"/>
        <v>0</v>
      </c>
      <c r="CX18" s="7">
        <f t="shared" si="9"/>
        <v>0</v>
      </c>
      <c r="DA18" s="7">
        <f t="shared" si="10"/>
        <v>0</v>
      </c>
      <c r="DD18" s="7">
        <f t="shared" si="11"/>
        <v>0</v>
      </c>
      <c r="DG18" s="7">
        <f t="shared" si="12"/>
        <v>0</v>
      </c>
      <c r="DJ18" s="7">
        <f t="shared" si="13"/>
        <v>0</v>
      </c>
      <c r="DP18" s="38"/>
    </row>
    <row r="19" spans="31:120" ht="15" customHeight="1">
      <c r="AE19" s="39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spans="1:120" ht="15" customHeight="1">
      <c r="A20" s="40" t="s">
        <v>10</v>
      </c>
      <c r="B20" s="41"/>
      <c r="C20" s="42"/>
      <c r="D20" s="130">
        <v>0.375</v>
      </c>
      <c r="E20" s="130"/>
      <c r="F20" s="130"/>
      <c r="G20" s="131" t="str">
        <f>I5</f>
        <v>Bohemians</v>
      </c>
      <c r="H20" s="131"/>
      <c r="I20" s="131"/>
      <c r="J20" s="131"/>
      <c r="K20" s="131"/>
      <c r="L20" s="131"/>
      <c r="M20" s="131"/>
      <c r="N20" s="131"/>
      <c r="O20" s="131"/>
      <c r="P20" s="80"/>
      <c r="Q20" s="80"/>
      <c r="R20" s="80"/>
      <c r="S20" s="45" t="s">
        <v>2</v>
      </c>
      <c r="T20" s="44"/>
      <c r="U20" s="131" t="str">
        <f>I6</f>
        <v>Děčín</v>
      </c>
      <c r="V20" s="131"/>
      <c r="W20" s="131"/>
      <c r="X20" s="131"/>
      <c r="Y20" s="131"/>
      <c r="Z20" s="131"/>
      <c r="AA20" s="131"/>
      <c r="AB20" s="131"/>
      <c r="AC20" s="131"/>
      <c r="AD20" s="80"/>
      <c r="AE20" s="80"/>
      <c r="AF20" s="80"/>
      <c r="AG20" s="41"/>
      <c r="AH20" s="44">
        <f>""</f>
      </c>
      <c r="AI20" s="46" t="s">
        <v>9</v>
      </c>
      <c r="AJ20" s="44">
        <f>""</f>
      </c>
      <c r="AK20" s="43"/>
      <c r="AL20" s="44"/>
      <c r="AM20" s="44"/>
      <c r="AN20" s="44"/>
      <c r="AO20" s="44"/>
      <c r="BI20" s="40" t="s">
        <v>11</v>
      </c>
      <c r="BJ20" s="41"/>
      <c r="BK20" s="42"/>
      <c r="BL20" s="130">
        <v>0.3958333333333333</v>
      </c>
      <c r="BM20" s="130"/>
      <c r="BN20" s="130"/>
      <c r="BO20" s="131" t="str">
        <f>BQ5</f>
        <v>Tempo</v>
      </c>
      <c r="BP20" s="131"/>
      <c r="BQ20" s="131"/>
      <c r="BR20" s="131"/>
      <c r="BS20" s="131"/>
      <c r="BT20" s="131"/>
      <c r="BU20" s="131"/>
      <c r="BV20" s="131"/>
      <c r="BW20" s="131"/>
      <c r="BX20" s="80"/>
      <c r="BY20" s="80"/>
      <c r="BZ20" s="80"/>
      <c r="CA20" s="45" t="s">
        <v>2</v>
      </c>
      <c r="CB20" s="44"/>
      <c r="CC20" s="131" t="str">
        <f>BQ6</f>
        <v>Žižkov</v>
      </c>
      <c r="CD20" s="131"/>
      <c r="CE20" s="131"/>
      <c r="CF20" s="131"/>
      <c r="CG20" s="131"/>
      <c r="CH20" s="131"/>
      <c r="CI20" s="131"/>
      <c r="CJ20" s="131"/>
      <c r="CK20" s="131"/>
      <c r="CL20" s="80"/>
      <c r="CM20" s="80"/>
      <c r="CN20" s="80"/>
      <c r="CO20" s="41"/>
      <c r="CP20" s="44">
        <f>""</f>
      </c>
      <c r="CQ20" s="46" t="s">
        <v>9</v>
      </c>
      <c r="CR20" s="44">
        <f>""</f>
      </c>
      <c r="CS20" s="43"/>
      <c r="CT20" s="47"/>
      <c r="CU20" s="47"/>
      <c r="CV20" s="47"/>
      <c r="CW20" s="47"/>
      <c r="CX20" s="47"/>
      <c r="CY20" s="47"/>
      <c r="CZ20" s="47"/>
      <c r="DA20" s="47"/>
      <c r="DB20" s="47"/>
      <c r="DC20" s="48"/>
      <c r="DD20" s="47"/>
      <c r="DE20" s="47"/>
      <c r="DF20" s="47"/>
      <c r="DG20" s="47"/>
      <c r="DH20" s="47"/>
      <c r="DI20" s="47"/>
      <c r="DJ20" s="47"/>
      <c r="DK20" s="47"/>
      <c r="DL20" s="47"/>
      <c r="DM20" s="49"/>
      <c r="DN20" s="47"/>
      <c r="DO20" s="50"/>
      <c r="DP20" s="47"/>
    </row>
    <row r="21" spans="1:120" ht="15" customHeight="1">
      <c r="A21" s="40" t="s">
        <v>12</v>
      </c>
      <c r="B21" s="51"/>
      <c r="C21" s="51"/>
      <c r="D21" s="130">
        <v>0.375</v>
      </c>
      <c r="E21" s="130"/>
      <c r="F21" s="130"/>
      <c r="G21" s="131" t="str">
        <f>I7</f>
        <v>6d fotbal</v>
      </c>
      <c r="H21" s="131"/>
      <c r="I21" s="131"/>
      <c r="J21" s="131"/>
      <c r="K21" s="131"/>
      <c r="L21" s="131"/>
      <c r="M21" s="131"/>
      <c r="N21" s="131"/>
      <c r="O21" s="131"/>
      <c r="P21" s="80"/>
      <c r="Q21" s="80"/>
      <c r="R21" s="80"/>
      <c r="S21" s="45" t="s">
        <v>2</v>
      </c>
      <c r="T21" s="44"/>
      <c r="U21" s="131" t="str">
        <f>I8</f>
        <v>Sokolov</v>
      </c>
      <c r="V21" s="131"/>
      <c r="W21" s="131"/>
      <c r="X21" s="131"/>
      <c r="Y21" s="131"/>
      <c r="Z21" s="131"/>
      <c r="AA21" s="131"/>
      <c r="AB21" s="131"/>
      <c r="AC21" s="131"/>
      <c r="AD21" s="80"/>
      <c r="AE21" s="80"/>
      <c r="AF21" s="80"/>
      <c r="AG21" s="51"/>
      <c r="AH21" s="44">
        <f>""</f>
      </c>
      <c r="AI21" s="46" t="s">
        <v>9</v>
      </c>
      <c r="AJ21" s="44">
        <f>""</f>
      </c>
      <c r="AK21" s="43"/>
      <c r="AL21" s="44"/>
      <c r="AM21" s="44"/>
      <c r="AN21" s="44"/>
      <c r="AO21" s="44"/>
      <c r="BI21" s="40" t="s">
        <v>13</v>
      </c>
      <c r="BJ21" s="51"/>
      <c r="BK21" s="51"/>
      <c r="BL21" s="130">
        <v>0.3958333333333333</v>
      </c>
      <c r="BM21" s="130"/>
      <c r="BN21" s="130"/>
      <c r="BO21" s="131" t="str">
        <f>BQ7</f>
        <v>Motorlet</v>
      </c>
      <c r="BP21" s="131"/>
      <c r="BQ21" s="131"/>
      <c r="BR21" s="131"/>
      <c r="BS21" s="131"/>
      <c r="BT21" s="131"/>
      <c r="BU21" s="131"/>
      <c r="BV21" s="131"/>
      <c r="BW21" s="131"/>
      <c r="BX21" s="80"/>
      <c r="BY21" s="80"/>
      <c r="BZ21" s="80"/>
      <c r="CA21" s="45" t="s">
        <v>2</v>
      </c>
      <c r="CB21" s="44"/>
      <c r="CC21" s="131" t="str">
        <f>BQ8</f>
        <v>Teplice</v>
      </c>
      <c r="CD21" s="131"/>
      <c r="CE21" s="131"/>
      <c r="CF21" s="131"/>
      <c r="CG21" s="131"/>
      <c r="CH21" s="131"/>
      <c r="CI21" s="131"/>
      <c r="CJ21" s="131"/>
      <c r="CK21" s="131"/>
      <c r="CL21" s="80"/>
      <c r="CM21" s="80"/>
      <c r="CN21" s="80"/>
      <c r="CO21" s="51"/>
      <c r="CP21" s="44">
        <f>""</f>
      </c>
      <c r="CQ21" s="46" t="s">
        <v>9</v>
      </c>
      <c r="CR21" s="44">
        <f>""</f>
      </c>
      <c r="CS21" s="43"/>
      <c r="CT21" s="47"/>
      <c r="CU21" s="47"/>
      <c r="CV21" s="47"/>
      <c r="CW21" s="47"/>
      <c r="CX21" s="47"/>
      <c r="CY21" s="47"/>
      <c r="CZ21" s="47"/>
      <c r="DA21" s="47"/>
      <c r="DB21" s="47"/>
      <c r="DC21" s="48"/>
      <c r="DD21" s="47"/>
      <c r="DE21" s="47"/>
      <c r="DF21" s="47"/>
      <c r="DG21" s="47"/>
      <c r="DH21" s="47"/>
      <c r="DI21" s="47"/>
      <c r="DJ21" s="47"/>
      <c r="DK21" s="47"/>
      <c r="DL21" s="47"/>
      <c r="DM21" s="49"/>
      <c r="DN21" s="47"/>
      <c r="DO21" s="50"/>
      <c r="DP21" s="47"/>
    </row>
    <row r="22" spans="1:120" ht="15" customHeight="1">
      <c r="A22" s="40" t="s">
        <v>14</v>
      </c>
      <c r="B22" s="51"/>
      <c r="C22" s="51"/>
      <c r="D22" s="130">
        <v>0.375</v>
      </c>
      <c r="E22" s="130"/>
      <c r="F22" s="130"/>
      <c r="G22" s="131" t="str">
        <f>I9</f>
        <v>H.Brod</v>
      </c>
      <c r="H22" s="131"/>
      <c r="I22" s="131"/>
      <c r="J22" s="131"/>
      <c r="K22" s="131"/>
      <c r="L22" s="131"/>
      <c r="M22" s="131"/>
      <c r="N22" s="131"/>
      <c r="O22" s="131"/>
      <c r="P22" s="80"/>
      <c r="Q22" s="80"/>
      <c r="R22" s="80"/>
      <c r="S22" s="45" t="s">
        <v>2</v>
      </c>
      <c r="T22" s="44"/>
      <c r="U22" s="131" t="str">
        <f>I10</f>
        <v>Braník</v>
      </c>
      <c r="V22" s="131"/>
      <c r="W22" s="131"/>
      <c r="X22" s="131"/>
      <c r="Y22" s="131"/>
      <c r="Z22" s="131"/>
      <c r="AA22" s="131"/>
      <c r="AB22" s="131"/>
      <c r="AC22" s="131"/>
      <c r="AD22" s="80"/>
      <c r="AE22" s="80"/>
      <c r="AF22" s="80"/>
      <c r="AG22" s="51"/>
      <c r="AH22" s="44">
        <f>""</f>
      </c>
      <c r="AI22" s="46" t="s">
        <v>9</v>
      </c>
      <c r="AJ22" s="44">
        <f>""</f>
      </c>
      <c r="AK22" s="43"/>
      <c r="AL22" s="44"/>
      <c r="AM22" s="44"/>
      <c r="AN22" s="44"/>
      <c r="AO22" s="44"/>
      <c r="BI22" s="40" t="s">
        <v>15</v>
      </c>
      <c r="BJ22" s="51"/>
      <c r="BK22" s="51"/>
      <c r="BL22" s="130">
        <v>0.3958333333333333</v>
      </c>
      <c r="BM22" s="130"/>
      <c r="BN22" s="130"/>
      <c r="BO22" s="131" t="str">
        <f>BQ9</f>
        <v>Č.Budějovice</v>
      </c>
      <c r="BP22" s="131"/>
      <c r="BQ22" s="131"/>
      <c r="BR22" s="131"/>
      <c r="BS22" s="131"/>
      <c r="BT22" s="131"/>
      <c r="BU22" s="131"/>
      <c r="BV22" s="131"/>
      <c r="BW22" s="131"/>
      <c r="BX22" s="80"/>
      <c r="BY22" s="80"/>
      <c r="BZ22" s="80"/>
      <c r="CA22" s="45" t="s">
        <v>2</v>
      </c>
      <c r="CB22" s="44"/>
      <c r="CC22" s="131" t="str">
        <f>BQ10</f>
        <v>Ústí n.L.</v>
      </c>
      <c r="CD22" s="131"/>
      <c r="CE22" s="131"/>
      <c r="CF22" s="131"/>
      <c r="CG22" s="131"/>
      <c r="CH22" s="131"/>
      <c r="CI22" s="131"/>
      <c r="CJ22" s="131"/>
      <c r="CK22" s="131"/>
      <c r="CL22" s="80"/>
      <c r="CM22" s="80"/>
      <c r="CN22" s="80"/>
      <c r="CO22" s="51"/>
      <c r="CP22" s="44">
        <f>""</f>
      </c>
      <c r="CQ22" s="46" t="s">
        <v>9</v>
      </c>
      <c r="CR22" s="44">
        <f>""</f>
      </c>
      <c r="CS22" s="43"/>
      <c r="CT22" s="47"/>
      <c r="CU22" s="47"/>
      <c r="CV22" s="47"/>
      <c r="CW22" s="47"/>
      <c r="CX22" s="47"/>
      <c r="CY22" s="47"/>
      <c r="CZ22" s="47"/>
      <c r="DA22" s="47"/>
      <c r="DB22" s="47"/>
      <c r="DC22" s="48"/>
      <c r="DD22" s="47"/>
      <c r="DE22" s="47"/>
      <c r="DF22" s="47"/>
      <c r="DG22" s="47"/>
      <c r="DH22" s="47"/>
      <c r="DI22" s="47"/>
      <c r="DJ22" s="47"/>
      <c r="DK22" s="47"/>
      <c r="DL22" s="47"/>
      <c r="DM22" s="49"/>
      <c r="DN22" s="47"/>
      <c r="DO22" s="50"/>
      <c r="DP22" s="47"/>
    </row>
    <row r="23" spans="1:120" ht="15" customHeight="1">
      <c r="A23" s="40" t="s">
        <v>16</v>
      </c>
      <c r="B23" s="51"/>
      <c r="C23" s="51"/>
      <c r="D23" s="130">
        <v>0.4166666666666667</v>
      </c>
      <c r="E23" s="130"/>
      <c r="F23" s="130"/>
      <c r="G23" s="131" t="str">
        <f>I8</f>
        <v>Sokolov</v>
      </c>
      <c r="H23" s="131"/>
      <c r="I23" s="131"/>
      <c r="J23" s="131"/>
      <c r="K23" s="131"/>
      <c r="L23" s="131"/>
      <c r="M23" s="131"/>
      <c r="N23" s="131"/>
      <c r="O23" s="131"/>
      <c r="P23" s="80"/>
      <c r="Q23" s="80"/>
      <c r="R23" s="80"/>
      <c r="S23" s="45" t="s">
        <v>2</v>
      </c>
      <c r="T23" s="44"/>
      <c r="U23" s="131" t="str">
        <f>I9</f>
        <v>H.Brod</v>
      </c>
      <c r="V23" s="131"/>
      <c r="W23" s="131"/>
      <c r="X23" s="131"/>
      <c r="Y23" s="131"/>
      <c r="Z23" s="131"/>
      <c r="AA23" s="131"/>
      <c r="AB23" s="131"/>
      <c r="AC23" s="131"/>
      <c r="AD23" s="80"/>
      <c r="AE23" s="80"/>
      <c r="AF23" s="80"/>
      <c r="AG23" s="51"/>
      <c r="AH23" s="44">
        <f>""</f>
      </c>
      <c r="AI23" s="46" t="s">
        <v>9</v>
      </c>
      <c r="AJ23" s="44">
        <f>""</f>
      </c>
      <c r="AK23" s="43"/>
      <c r="AL23" s="44"/>
      <c r="AM23" s="44"/>
      <c r="AN23" s="44"/>
      <c r="AO23" s="44"/>
      <c r="BI23" s="40" t="s">
        <v>17</v>
      </c>
      <c r="BJ23" s="51"/>
      <c r="BK23" s="51"/>
      <c r="BL23" s="130">
        <v>0.4375</v>
      </c>
      <c r="BM23" s="130"/>
      <c r="BN23" s="130"/>
      <c r="BO23" s="131" t="str">
        <f>BQ8</f>
        <v>Teplice</v>
      </c>
      <c r="BP23" s="131"/>
      <c r="BQ23" s="131"/>
      <c r="BR23" s="131"/>
      <c r="BS23" s="131"/>
      <c r="BT23" s="131"/>
      <c r="BU23" s="131"/>
      <c r="BV23" s="131"/>
      <c r="BW23" s="131"/>
      <c r="BX23" s="80"/>
      <c r="BY23" s="80"/>
      <c r="BZ23" s="80"/>
      <c r="CA23" s="45" t="s">
        <v>2</v>
      </c>
      <c r="CB23" s="44"/>
      <c r="CC23" s="131" t="str">
        <f>BQ9</f>
        <v>Č.Budějovice</v>
      </c>
      <c r="CD23" s="131"/>
      <c r="CE23" s="131"/>
      <c r="CF23" s="131"/>
      <c r="CG23" s="131"/>
      <c r="CH23" s="131"/>
      <c r="CI23" s="131"/>
      <c r="CJ23" s="131"/>
      <c r="CK23" s="131"/>
      <c r="CL23" s="80"/>
      <c r="CM23" s="80"/>
      <c r="CN23" s="80"/>
      <c r="CO23" s="51"/>
      <c r="CP23" s="44">
        <f>""</f>
      </c>
      <c r="CQ23" s="46" t="s">
        <v>9</v>
      </c>
      <c r="CR23" s="44">
        <f>""</f>
      </c>
      <c r="CS23" s="43"/>
      <c r="CT23" s="44"/>
      <c r="CU23" s="44"/>
      <c r="CV23" s="44"/>
      <c r="CW23" s="44"/>
      <c r="CX23" s="44"/>
      <c r="CY23" s="44"/>
      <c r="CZ23" s="44"/>
      <c r="DA23" s="44"/>
      <c r="DB23" s="44"/>
      <c r="DC23" s="45"/>
      <c r="DD23" s="44"/>
      <c r="DE23" s="44"/>
      <c r="DF23" s="44"/>
      <c r="DG23" s="44"/>
      <c r="DH23" s="44"/>
      <c r="DI23" s="44"/>
      <c r="DJ23" s="44"/>
      <c r="DK23" s="44"/>
      <c r="DL23" s="44"/>
      <c r="DM23" s="52"/>
      <c r="DN23" s="44"/>
      <c r="DO23" s="46"/>
      <c r="DP23" s="44"/>
    </row>
    <row r="24" spans="1:120" ht="15" customHeight="1">
      <c r="A24" s="40" t="s">
        <v>18</v>
      </c>
      <c r="B24" s="51"/>
      <c r="C24" s="51"/>
      <c r="D24" s="130">
        <v>0.4166666666666667</v>
      </c>
      <c r="E24" s="130"/>
      <c r="F24" s="130"/>
      <c r="G24" s="131" t="str">
        <f>I6</f>
        <v>Děčín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45" t="s">
        <v>2</v>
      </c>
      <c r="T24" s="44"/>
      <c r="U24" s="131" t="str">
        <f>I10</f>
        <v>Braník</v>
      </c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51"/>
      <c r="AH24" s="44">
        <f>""</f>
      </c>
      <c r="AI24" s="46" t="s">
        <v>9</v>
      </c>
      <c r="AJ24" s="44">
        <f>""</f>
      </c>
      <c r="AK24" s="43"/>
      <c r="AL24" s="44"/>
      <c r="AM24" s="44"/>
      <c r="AN24" s="44"/>
      <c r="AO24" s="44"/>
      <c r="BI24" s="40" t="s">
        <v>19</v>
      </c>
      <c r="BJ24" s="51"/>
      <c r="BK24" s="51"/>
      <c r="BL24" s="130">
        <v>0.4375</v>
      </c>
      <c r="BM24" s="130"/>
      <c r="BN24" s="130"/>
      <c r="BO24" s="131" t="str">
        <f>BQ6</f>
        <v>Žižkov</v>
      </c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45" t="s">
        <v>2</v>
      </c>
      <c r="CB24" s="44"/>
      <c r="CC24" s="131" t="str">
        <f>BQ10</f>
        <v>Ústí n.L.</v>
      </c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51"/>
      <c r="CP24" s="44">
        <f>""</f>
      </c>
      <c r="CQ24" s="46" t="s">
        <v>9</v>
      </c>
      <c r="CR24" s="44">
        <f>""</f>
      </c>
      <c r="CS24" s="43"/>
      <c r="CT24" s="44"/>
      <c r="CU24" s="44"/>
      <c r="CV24" s="44"/>
      <c r="CW24" s="44"/>
      <c r="CX24" s="44"/>
      <c r="CY24" s="44"/>
      <c r="CZ24" s="44"/>
      <c r="DA24" s="44"/>
      <c r="DB24" s="44"/>
      <c r="DC24" s="45"/>
      <c r="DD24" s="44"/>
      <c r="DE24" s="44"/>
      <c r="DF24" s="44"/>
      <c r="DG24" s="44"/>
      <c r="DH24" s="44"/>
      <c r="DI24" s="44"/>
      <c r="DJ24" s="44"/>
      <c r="DK24" s="44"/>
      <c r="DL24" s="44"/>
      <c r="DM24" s="52"/>
      <c r="DN24" s="44"/>
      <c r="DO24" s="46"/>
      <c r="DP24" s="44"/>
    </row>
    <row r="25" spans="1:120" ht="15" customHeight="1">
      <c r="A25" s="40" t="s">
        <v>20</v>
      </c>
      <c r="B25" s="51"/>
      <c r="C25" s="51"/>
      <c r="D25" s="130">
        <v>0.4166666666666667</v>
      </c>
      <c r="E25" s="130"/>
      <c r="F25" s="130"/>
      <c r="G25" s="131" t="str">
        <f>I5</f>
        <v>Bohemians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45" t="s">
        <v>2</v>
      </c>
      <c r="T25" s="44"/>
      <c r="U25" s="131" t="str">
        <f>I7</f>
        <v>6d fotbal</v>
      </c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51"/>
      <c r="AH25" s="44">
        <f>""</f>
      </c>
      <c r="AI25" s="46" t="s">
        <v>9</v>
      </c>
      <c r="AJ25" s="44">
        <f>""</f>
      </c>
      <c r="AK25" s="43"/>
      <c r="AL25" s="44"/>
      <c r="AM25" s="44"/>
      <c r="AN25" s="44"/>
      <c r="AO25" s="44"/>
      <c r="BI25" s="40" t="s">
        <v>21</v>
      </c>
      <c r="BJ25" s="51"/>
      <c r="BK25" s="51"/>
      <c r="BL25" s="130">
        <v>0.4375</v>
      </c>
      <c r="BM25" s="130"/>
      <c r="BN25" s="130"/>
      <c r="BO25" s="131" t="str">
        <f>BQ5</f>
        <v>Tempo</v>
      </c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45" t="s">
        <v>2</v>
      </c>
      <c r="CB25" s="44"/>
      <c r="CC25" s="131" t="str">
        <f>BQ7</f>
        <v>Motorlet</v>
      </c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51"/>
      <c r="CP25" s="44">
        <f>""</f>
      </c>
      <c r="CQ25" s="46" t="s">
        <v>9</v>
      </c>
      <c r="CR25" s="44">
        <f>""</f>
      </c>
      <c r="CS25" s="43"/>
      <c r="CT25" s="44"/>
      <c r="CU25" s="44"/>
      <c r="CV25" s="44"/>
      <c r="CW25" s="44"/>
      <c r="CX25" s="44"/>
      <c r="CY25" s="44"/>
      <c r="CZ25" s="44"/>
      <c r="DA25" s="44"/>
      <c r="DB25" s="44"/>
      <c r="DC25" s="45"/>
      <c r="DD25" s="44"/>
      <c r="DE25" s="44"/>
      <c r="DF25" s="44"/>
      <c r="DG25" s="44"/>
      <c r="DH25" s="44"/>
      <c r="DI25" s="44"/>
      <c r="DJ25" s="44"/>
      <c r="DK25" s="44"/>
      <c r="DL25" s="44"/>
      <c r="DM25" s="52"/>
      <c r="DN25" s="44"/>
      <c r="DO25" s="46"/>
      <c r="DP25" s="44"/>
    </row>
    <row r="26" spans="1:120" ht="15" customHeight="1">
      <c r="A26" s="40" t="s">
        <v>10</v>
      </c>
      <c r="B26" s="51"/>
      <c r="C26" s="51"/>
      <c r="D26" s="130">
        <v>0.4583333333333333</v>
      </c>
      <c r="E26" s="130"/>
      <c r="F26" s="130"/>
      <c r="G26" s="131" t="str">
        <f>I5</f>
        <v>Bohemians</v>
      </c>
      <c r="H26" s="131"/>
      <c r="I26" s="131"/>
      <c r="J26" s="131"/>
      <c r="K26" s="131"/>
      <c r="L26" s="131"/>
      <c r="M26" s="131"/>
      <c r="N26" s="131"/>
      <c r="O26" s="131"/>
      <c r="P26" s="80"/>
      <c r="Q26" s="80"/>
      <c r="R26" s="80"/>
      <c r="S26" s="45" t="s">
        <v>2</v>
      </c>
      <c r="T26" s="44"/>
      <c r="U26" s="131" t="str">
        <f>I10</f>
        <v>Braník</v>
      </c>
      <c r="V26" s="131"/>
      <c r="W26" s="131"/>
      <c r="X26" s="131"/>
      <c r="Y26" s="131"/>
      <c r="Z26" s="131"/>
      <c r="AA26" s="131"/>
      <c r="AB26" s="131"/>
      <c r="AC26" s="131"/>
      <c r="AD26" s="80"/>
      <c r="AE26" s="80"/>
      <c r="AF26" s="80"/>
      <c r="AG26" s="51"/>
      <c r="AH26" s="44">
        <f>""</f>
      </c>
      <c r="AI26" s="46" t="s">
        <v>9</v>
      </c>
      <c r="AJ26" s="44">
        <f>""</f>
      </c>
      <c r="AK26" s="43"/>
      <c r="AL26" s="44"/>
      <c r="AM26" s="44"/>
      <c r="AN26" s="44"/>
      <c r="AO26" s="44"/>
      <c r="BI26" s="40" t="s">
        <v>11</v>
      </c>
      <c r="BJ26" s="51"/>
      <c r="BK26" s="51"/>
      <c r="BL26" s="130">
        <v>0.4791666666666667</v>
      </c>
      <c r="BM26" s="130"/>
      <c r="BN26" s="130"/>
      <c r="BO26" s="131" t="str">
        <f>BQ5</f>
        <v>Tempo</v>
      </c>
      <c r="BP26" s="131"/>
      <c r="BQ26" s="131"/>
      <c r="BR26" s="131"/>
      <c r="BS26" s="131"/>
      <c r="BT26" s="131"/>
      <c r="BU26" s="131"/>
      <c r="BV26" s="131"/>
      <c r="BW26" s="131"/>
      <c r="BX26" s="80"/>
      <c r="BY26" s="80"/>
      <c r="BZ26" s="80"/>
      <c r="CA26" s="45" t="s">
        <v>2</v>
      </c>
      <c r="CB26" s="44"/>
      <c r="CC26" s="131" t="str">
        <f>BQ10</f>
        <v>Ústí n.L.</v>
      </c>
      <c r="CD26" s="131"/>
      <c r="CE26" s="131"/>
      <c r="CF26" s="131"/>
      <c r="CG26" s="131"/>
      <c r="CH26" s="131"/>
      <c r="CI26" s="131"/>
      <c r="CJ26" s="131"/>
      <c r="CK26" s="131"/>
      <c r="CL26" s="80"/>
      <c r="CM26" s="80"/>
      <c r="CN26" s="80"/>
      <c r="CO26" s="51"/>
      <c r="CP26" s="44">
        <f>""</f>
      </c>
      <c r="CQ26" s="46" t="s">
        <v>9</v>
      </c>
      <c r="CR26" s="44">
        <f>""</f>
      </c>
      <c r="CS26" s="43"/>
      <c r="CT26" s="44"/>
      <c r="CU26" s="44"/>
      <c r="CV26" s="44"/>
      <c r="CW26" s="44"/>
      <c r="CX26" s="44"/>
      <c r="CY26" s="44"/>
      <c r="CZ26" s="44"/>
      <c r="DA26" s="44"/>
      <c r="DB26" s="44"/>
      <c r="DC26" s="45"/>
      <c r="DD26" s="44"/>
      <c r="DE26" s="44"/>
      <c r="DF26" s="44"/>
      <c r="DG26" s="44"/>
      <c r="DH26" s="44"/>
      <c r="DI26" s="44"/>
      <c r="DJ26" s="44"/>
      <c r="DK26" s="44"/>
      <c r="DL26" s="44"/>
      <c r="DM26" s="52"/>
      <c r="DN26" s="44"/>
      <c r="DO26" s="46"/>
      <c r="DP26" s="44"/>
    </row>
    <row r="27" spans="1:120" ht="15" customHeight="1">
      <c r="A27" s="40" t="s">
        <v>12</v>
      </c>
      <c r="B27" s="51"/>
      <c r="C27" s="51"/>
      <c r="D27" s="130">
        <v>0.4583333333333333</v>
      </c>
      <c r="E27" s="130"/>
      <c r="F27" s="130"/>
      <c r="G27" s="131" t="str">
        <f>I7</f>
        <v>6d fotbal</v>
      </c>
      <c r="H27" s="131"/>
      <c r="I27" s="131"/>
      <c r="J27" s="131"/>
      <c r="K27" s="131"/>
      <c r="L27" s="131"/>
      <c r="M27" s="131"/>
      <c r="N27" s="131"/>
      <c r="O27" s="131"/>
      <c r="P27" s="80"/>
      <c r="Q27" s="80"/>
      <c r="R27" s="80"/>
      <c r="S27" s="45" t="s">
        <v>2</v>
      </c>
      <c r="T27" s="44"/>
      <c r="U27" s="131" t="str">
        <f>I9</f>
        <v>H.Brod</v>
      </c>
      <c r="V27" s="131"/>
      <c r="W27" s="131"/>
      <c r="X27" s="131"/>
      <c r="Y27" s="131"/>
      <c r="Z27" s="131"/>
      <c r="AA27" s="131"/>
      <c r="AB27" s="131"/>
      <c r="AC27" s="131"/>
      <c r="AD27" s="80"/>
      <c r="AE27" s="80"/>
      <c r="AF27" s="80"/>
      <c r="AG27" s="51"/>
      <c r="AH27" s="44">
        <f>""</f>
      </c>
      <c r="AI27" s="46" t="s">
        <v>9</v>
      </c>
      <c r="AJ27" s="44">
        <f>""</f>
      </c>
      <c r="AK27" s="43"/>
      <c r="AL27" s="44"/>
      <c r="AM27" s="44"/>
      <c r="AN27" s="44"/>
      <c r="AO27" s="44"/>
      <c r="BI27" s="40" t="s">
        <v>13</v>
      </c>
      <c r="BJ27" s="51"/>
      <c r="BK27" s="51"/>
      <c r="BL27" s="130">
        <v>0.4791666666666667</v>
      </c>
      <c r="BM27" s="130"/>
      <c r="BN27" s="130"/>
      <c r="BO27" s="131" t="str">
        <f>BQ7</f>
        <v>Motorlet</v>
      </c>
      <c r="BP27" s="131"/>
      <c r="BQ27" s="131"/>
      <c r="BR27" s="131"/>
      <c r="BS27" s="131"/>
      <c r="BT27" s="131"/>
      <c r="BU27" s="131"/>
      <c r="BV27" s="131"/>
      <c r="BW27" s="131"/>
      <c r="BX27" s="80"/>
      <c r="BY27" s="80"/>
      <c r="BZ27" s="80"/>
      <c r="CA27" s="45" t="s">
        <v>2</v>
      </c>
      <c r="CB27" s="44"/>
      <c r="CC27" s="131" t="str">
        <f>BQ9</f>
        <v>Č.Budějovice</v>
      </c>
      <c r="CD27" s="131"/>
      <c r="CE27" s="131"/>
      <c r="CF27" s="131"/>
      <c r="CG27" s="131"/>
      <c r="CH27" s="131"/>
      <c r="CI27" s="131"/>
      <c r="CJ27" s="131"/>
      <c r="CK27" s="131"/>
      <c r="CL27" s="80"/>
      <c r="CM27" s="80"/>
      <c r="CN27" s="80"/>
      <c r="CO27" s="51"/>
      <c r="CP27" s="44">
        <f>""</f>
      </c>
      <c r="CQ27" s="46" t="s">
        <v>9</v>
      </c>
      <c r="CR27" s="44">
        <f>""</f>
      </c>
      <c r="CS27" s="43"/>
      <c r="CT27" s="44"/>
      <c r="CU27" s="44"/>
      <c r="CV27" s="44"/>
      <c r="CW27" s="44"/>
      <c r="CX27" s="44"/>
      <c r="CY27" s="44"/>
      <c r="CZ27" s="44"/>
      <c r="DA27" s="44"/>
      <c r="DB27" s="44"/>
      <c r="DC27" s="45"/>
      <c r="DD27" s="44"/>
      <c r="DE27" s="44"/>
      <c r="DF27" s="44"/>
      <c r="DG27" s="44"/>
      <c r="DH27" s="44"/>
      <c r="DI27" s="44"/>
      <c r="DJ27" s="44"/>
      <c r="DK27" s="44"/>
      <c r="DL27" s="44"/>
      <c r="DM27" s="52"/>
      <c r="DN27" s="44"/>
      <c r="DO27" s="46"/>
      <c r="DP27" s="44"/>
    </row>
    <row r="28" spans="1:96" ht="15" customHeight="1">
      <c r="A28" s="40" t="s">
        <v>14</v>
      </c>
      <c r="B28" s="51"/>
      <c r="C28" s="51"/>
      <c r="D28" s="130">
        <v>0.4583333333333333</v>
      </c>
      <c r="E28" s="130"/>
      <c r="F28" s="130"/>
      <c r="G28" s="131" t="str">
        <f>I6</f>
        <v>Děčín</v>
      </c>
      <c r="H28" s="131"/>
      <c r="I28" s="131"/>
      <c r="J28" s="131"/>
      <c r="K28" s="131"/>
      <c r="L28" s="131"/>
      <c r="M28" s="131"/>
      <c r="N28" s="131"/>
      <c r="O28" s="131"/>
      <c r="P28" s="80"/>
      <c r="Q28" s="80"/>
      <c r="R28" s="80"/>
      <c r="S28" s="45" t="s">
        <v>2</v>
      </c>
      <c r="T28" s="44"/>
      <c r="U28" s="131" t="str">
        <f>I8</f>
        <v>Sokolov</v>
      </c>
      <c r="V28" s="131"/>
      <c r="W28" s="131"/>
      <c r="X28" s="131"/>
      <c r="Y28" s="131"/>
      <c r="Z28" s="131"/>
      <c r="AA28" s="131"/>
      <c r="AB28" s="131"/>
      <c r="AC28" s="131"/>
      <c r="AD28" s="80"/>
      <c r="AE28" s="80"/>
      <c r="AF28" s="80"/>
      <c r="AG28" s="51"/>
      <c r="AH28" s="44">
        <f>""</f>
      </c>
      <c r="AI28" s="46" t="s">
        <v>9</v>
      </c>
      <c r="AJ28" s="44">
        <f>""</f>
      </c>
      <c r="BI28" s="40" t="s">
        <v>15</v>
      </c>
      <c r="BJ28" s="51"/>
      <c r="BK28" s="51"/>
      <c r="BL28" s="130">
        <v>0.4791666666666667</v>
      </c>
      <c r="BM28" s="130"/>
      <c r="BN28" s="130"/>
      <c r="BO28" s="131" t="str">
        <f>BQ6</f>
        <v>Žižkov</v>
      </c>
      <c r="BP28" s="131"/>
      <c r="BQ28" s="131"/>
      <c r="BR28" s="131"/>
      <c r="BS28" s="131"/>
      <c r="BT28" s="131"/>
      <c r="BU28" s="131"/>
      <c r="BV28" s="131"/>
      <c r="BW28" s="131"/>
      <c r="BX28" s="80"/>
      <c r="BY28" s="80"/>
      <c r="BZ28" s="80"/>
      <c r="CA28" s="45" t="s">
        <v>2</v>
      </c>
      <c r="CB28" s="44"/>
      <c r="CC28" s="131" t="str">
        <f>BQ8</f>
        <v>Teplice</v>
      </c>
      <c r="CD28" s="131"/>
      <c r="CE28" s="131"/>
      <c r="CF28" s="131"/>
      <c r="CG28" s="131"/>
      <c r="CH28" s="131"/>
      <c r="CI28" s="131"/>
      <c r="CJ28" s="131"/>
      <c r="CK28" s="131"/>
      <c r="CL28" s="80"/>
      <c r="CM28" s="80"/>
      <c r="CN28" s="80"/>
      <c r="CO28" s="51"/>
      <c r="CP28" s="44">
        <f>""</f>
      </c>
      <c r="CQ28" s="46" t="s">
        <v>9</v>
      </c>
      <c r="CR28" s="44">
        <f>""</f>
      </c>
    </row>
    <row r="29" ht="15" customHeight="1"/>
    <row r="30" ht="24.75" customHeight="1">
      <c r="A30" s="2" t="s">
        <v>22</v>
      </c>
    </row>
    <row r="31" ht="15" customHeight="1"/>
    <row r="32" spans="1:120" ht="19.5" customHeight="1">
      <c r="A32" s="129" t="s">
        <v>23</v>
      </c>
      <c r="B32" s="129"/>
      <c r="C32" s="127" t="s">
        <v>24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5" t="s">
        <v>25</v>
      </c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7"/>
      <c r="AB32" s="118" t="s">
        <v>26</v>
      </c>
      <c r="AC32" s="119"/>
      <c r="AE32" s="129" t="s">
        <v>23</v>
      </c>
      <c r="AF32" s="129"/>
      <c r="AG32" s="127" t="s">
        <v>24</v>
      </c>
      <c r="AH32" s="142"/>
      <c r="AI32" s="142"/>
      <c r="AJ32" s="142"/>
      <c r="AK32" s="142"/>
      <c r="AL32" s="142"/>
      <c r="AM32" s="142"/>
      <c r="AN32" s="142"/>
      <c r="AO32" s="142"/>
      <c r="AP32" s="142"/>
      <c r="AQ32" s="115" t="s">
        <v>25</v>
      </c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7"/>
      <c r="BF32" s="140" t="s">
        <v>26</v>
      </c>
      <c r="BG32" s="141"/>
      <c r="BI32" s="129" t="s">
        <v>23</v>
      </c>
      <c r="BJ32" s="129"/>
      <c r="BK32" s="127" t="s">
        <v>24</v>
      </c>
      <c r="BL32" s="116"/>
      <c r="BM32" s="116"/>
      <c r="BN32" s="116"/>
      <c r="BO32" s="116"/>
      <c r="BP32" s="116"/>
      <c r="BQ32" s="116"/>
      <c r="BR32" s="116"/>
      <c r="BS32" s="116"/>
      <c r="BT32" s="116"/>
      <c r="BU32" s="115" t="s">
        <v>25</v>
      </c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7"/>
      <c r="CJ32" s="118" t="s">
        <v>26</v>
      </c>
      <c r="CK32" s="119"/>
      <c r="CN32" s="129" t="s">
        <v>23</v>
      </c>
      <c r="CO32" s="129"/>
      <c r="CP32" s="127" t="s">
        <v>24</v>
      </c>
      <c r="CQ32" s="116"/>
      <c r="CR32" s="116"/>
      <c r="CS32" s="116"/>
      <c r="CT32" s="116"/>
      <c r="CU32" s="116"/>
      <c r="CV32" s="116"/>
      <c r="CW32" s="116"/>
      <c r="CX32" s="116"/>
      <c r="CY32" s="116"/>
      <c r="CZ32" s="115" t="s">
        <v>25</v>
      </c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7"/>
      <c r="DO32" s="118" t="s">
        <v>26</v>
      </c>
      <c r="DP32" s="119"/>
    </row>
    <row r="33" spans="1:120" ht="18" customHeight="1">
      <c r="A33" s="129"/>
      <c r="B33" s="129"/>
      <c r="C33" s="138" t="str">
        <f>I5</f>
        <v>Bohemians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22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4"/>
      <c r="AB33" s="111"/>
      <c r="AC33" s="112"/>
      <c r="AE33" s="129"/>
      <c r="AF33" s="129"/>
      <c r="AG33" s="138" t="str">
        <f>I8</f>
        <v>Sokolov</v>
      </c>
      <c r="AH33" s="126"/>
      <c r="AI33" s="126"/>
      <c r="AJ33" s="126"/>
      <c r="AK33" s="126"/>
      <c r="AL33" s="126"/>
      <c r="AM33" s="126"/>
      <c r="AN33" s="126"/>
      <c r="AO33" s="126"/>
      <c r="AP33" s="126"/>
      <c r="AQ33" s="122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4"/>
      <c r="BF33" s="111"/>
      <c r="BG33" s="137"/>
      <c r="BI33" s="129"/>
      <c r="BJ33" s="129"/>
      <c r="BK33" s="138" t="str">
        <f>BQ5</f>
        <v>Tempo</v>
      </c>
      <c r="BL33" s="139"/>
      <c r="BM33" s="139"/>
      <c r="BN33" s="139"/>
      <c r="BO33" s="139"/>
      <c r="BP33" s="139"/>
      <c r="BQ33" s="139"/>
      <c r="BR33" s="139"/>
      <c r="BS33" s="139"/>
      <c r="BT33" s="139"/>
      <c r="BU33" s="122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4"/>
      <c r="CJ33" s="111"/>
      <c r="CK33" s="112"/>
      <c r="CN33" s="129"/>
      <c r="CO33" s="129"/>
      <c r="CP33" s="138" t="str">
        <f>BQ8</f>
        <v>Teplice</v>
      </c>
      <c r="CQ33" s="139"/>
      <c r="CR33" s="139"/>
      <c r="CS33" s="139"/>
      <c r="CT33" s="139"/>
      <c r="CU33" s="139"/>
      <c r="CV33" s="139"/>
      <c r="CW33" s="139"/>
      <c r="CX33" s="139"/>
      <c r="CY33" s="139"/>
      <c r="CZ33" s="122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4"/>
      <c r="DO33" s="111"/>
      <c r="DP33" s="112"/>
    </row>
    <row r="34" spans="1:120" ht="18" customHeight="1">
      <c r="A34" s="129"/>
      <c r="B34" s="129"/>
      <c r="C34" s="135" t="str">
        <f>I6</f>
        <v>Děčín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02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4"/>
      <c r="AB34" s="105"/>
      <c r="AC34" s="106"/>
      <c r="AE34" s="129"/>
      <c r="AF34" s="129"/>
      <c r="AG34" s="135" t="str">
        <f>I9</f>
        <v>H.Brod</v>
      </c>
      <c r="AH34" s="101"/>
      <c r="AI34" s="101"/>
      <c r="AJ34" s="101"/>
      <c r="AK34" s="101"/>
      <c r="AL34" s="101"/>
      <c r="AM34" s="101"/>
      <c r="AN34" s="101"/>
      <c r="AO34" s="101"/>
      <c r="AP34" s="101"/>
      <c r="AQ34" s="102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4"/>
      <c r="BF34" s="105"/>
      <c r="BG34" s="134"/>
      <c r="BI34" s="129"/>
      <c r="BJ34" s="129"/>
      <c r="BK34" s="135" t="str">
        <f>BQ6</f>
        <v>Žižkov</v>
      </c>
      <c r="BL34" s="136"/>
      <c r="BM34" s="136"/>
      <c r="BN34" s="136"/>
      <c r="BO34" s="136"/>
      <c r="BP34" s="136"/>
      <c r="BQ34" s="136"/>
      <c r="BR34" s="136"/>
      <c r="BS34" s="136"/>
      <c r="BT34" s="136"/>
      <c r="BU34" s="102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4"/>
      <c r="CJ34" s="105"/>
      <c r="CK34" s="106"/>
      <c r="CN34" s="129"/>
      <c r="CO34" s="129"/>
      <c r="CP34" s="135" t="str">
        <f>BQ9</f>
        <v>Č.Budějovice</v>
      </c>
      <c r="CQ34" s="136"/>
      <c r="CR34" s="136"/>
      <c r="CS34" s="136"/>
      <c r="CT34" s="136"/>
      <c r="CU34" s="136"/>
      <c r="CV34" s="136"/>
      <c r="CW34" s="136"/>
      <c r="CX34" s="136"/>
      <c r="CY34" s="136"/>
      <c r="CZ34" s="102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4"/>
      <c r="DO34" s="105"/>
      <c r="DP34" s="106"/>
    </row>
    <row r="35" spans="1:120" ht="18" customHeight="1">
      <c r="A35" s="129"/>
      <c r="B35" s="129"/>
      <c r="C35" s="132" t="str">
        <f>I7</f>
        <v>6d fotbal</v>
      </c>
      <c r="D35" s="107"/>
      <c r="E35" s="107"/>
      <c r="F35" s="107"/>
      <c r="G35" s="107"/>
      <c r="H35" s="107"/>
      <c r="I35" s="107"/>
      <c r="J35" s="107"/>
      <c r="K35" s="107"/>
      <c r="L35" s="107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9"/>
      <c r="AB35" s="90"/>
      <c r="AC35" s="91"/>
      <c r="AE35" s="129"/>
      <c r="AF35" s="129"/>
      <c r="AG35" s="132" t="str">
        <f>I10</f>
        <v>Braník</v>
      </c>
      <c r="AH35" s="93"/>
      <c r="AI35" s="93"/>
      <c r="AJ35" s="93"/>
      <c r="AK35" s="93"/>
      <c r="AL35" s="93"/>
      <c r="AM35" s="93"/>
      <c r="AN35" s="93"/>
      <c r="AO35" s="93"/>
      <c r="AP35" s="93"/>
      <c r="AQ35" s="87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9"/>
      <c r="BF35" s="90"/>
      <c r="BG35" s="133"/>
      <c r="BI35" s="129"/>
      <c r="BJ35" s="129"/>
      <c r="BK35" s="132" t="str">
        <f>BQ7</f>
        <v>Motorlet</v>
      </c>
      <c r="BL35" s="107"/>
      <c r="BM35" s="107"/>
      <c r="BN35" s="107"/>
      <c r="BO35" s="107"/>
      <c r="BP35" s="107"/>
      <c r="BQ35" s="107"/>
      <c r="BR35" s="107"/>
      <c r="BS35" s="107"/>
      <c r="BT35" s="107"/>
      <c r="BU35" s="87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9"/>
      <c r="CJ35" s="90"/>
      <c r="CK35" s="91"/>
      <c r="CN35" s="129"/>
      <c r="CO35" s="129"/>
      <c r="CP35" s="132" t="str">
        <f>BQ10</f>
        <v>Ústí n.L.</v>
      </c>
      <c r="CQ35" s="107"/>
      <c r="CR35" s="107"/>
      <c r="CS35" s="107"/>
      <c r="CT35" s="107"/>
      <c r="CU35" s="107"/>
      <c r="CV35" s="107"/>
      <c r="CW35" s="107"/>
      <c r="CX35" s="107"/>
      <c r="CY35" s="107"/>
      <c r="CZ35" s="87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9"/>
      <c r="DO35" s="90"/>
      <c r="DP35" s="91"/>
    </row>
    <row r="36" ht="16.5" customHeight="1"/>
    <row r="37" spans="1:120" ht="19.5" customHeight="1">
      <c r="A37" s="129" t="s">
        <v>27</v>
      </c>
      <c r="B37" s="143"/>
      <c r="C37" s="127" t="s">
        <v>24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5" t="s">
        <v>25</v>
      </c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7"/>
      <c r="AB37" s="118" t="s">
        <v>26</v>
      </c>
      <c r="AC37" s="119"/>
      <c r="AE37" s="129" t="s">
        <v>27</v>
      </c>
      <c r="AF37" s="143"/>
      <c r="AG37" s="127" t="s">
        <v>24</v>
      </c>
      <c r="AH37" s="142"/>
      <c r="AI37" s="142"/>
      <c r="AJ37" s="142"/>
      <c r="AK37" s="142"/>
      <c r="AL37" s="142"/>
      <c r="AM37" s="142"/>
      <c r="AN37" s="142"/>
      <c r="AO37" s="142"/>
      <c r="AP37" s="142"/>
      <c r="AQ37" s="115" t="s">
        <v>25</v>
      </c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7"/>
      <c r="BF37" s="140" t="s">
        <v>26</v>
      </c>
      <c r="BG37" s="141"/>
      <c r="BI37" s="129" t="s">
        <v>27</v>
      </c>
      <c r="BJ37" s="143"/>
      <c r="BK37" s="127" t="s">
        <v>24</v>
      </c>
      <c r="BL37" s="116"/>
      <c r="BM37" s="116"/>
      <c r="BN37" s="116"/>
      <c r="BO37" s="116"/>
      <c r="BP37" s="116"/>
      <c r="BQ37" s="116"/>
      <c r="BR37" s="116"/>
      <c r="BS37" s="116"/>
      <c r="BT37" s="116"/>
      <c r="BU37" s="115" t="s">
        <v>25</v>
      </c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7"/>
      <c r="CJ37" s="118" t="s">
        <v>26</v>
      </c>
      <c r="CK37" s="119"/>
      <c r="CN37" s="129" t="s">
        <v>27</v>
      </c>
      <c r="CO37" s="143"/>
      <c r="CP37" s="127" t="s">
        <v>24</v>
      </c>
      <c r="CQ37" s="116"/>
      <c r="CR37" s="116"/>
      <c r="CS37" s="116"/>
      <c r="CT37" s="116"/>
      <c r="CU37" s="116"/>
      <c r="CV37" s="116"/>
      <c r="CW37" s="116"/>
      <c r="CX37" s="116"/>
      <c r="CY37" s="116"/>
      <c r="CZ37" s="115" t="s">
        <v>25</v>
      </c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7"/>
      <c r="DO37" s="118" t="s">
        <v>26</v>
      </c>
      <c r="DP37" s="119"/>
    </row>
    <row r="38" spans="1:120" ht="18" customHeight="1">
      <c r="A38" s="129"/>
      <c r="B38" s="143"/>
      <c r="C38" s="138" t="str">
        <f>I5</f>
        <v>Bohemians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22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4"/>
      <c r="AB38" s="111"/>
      <c r="AC38" s="112"/>
      <c r="AE38" s="129"/>
      <c r="AF38" s="143"/>
      <c r="AG38" s="138" t="str">
        <f>I8</f>
        <v>Sokolov</v>
      </c>
      <c r="AH38" s="126"/>
      <c r="AI38" s="126"/>
      <c r="AJ38" s="126"/>
      <c r="AK38" s="126"/>
      <c r="AL38" s="126"/>
      <c r="AM38" s="126"/>
      <c r="AN38" s="126"/>
      <c r="AO38" s="126"/>
      <c r="AP38" s="126"/>
      <c r="AQ38" s="122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4"/>
      <c r="BF38" s="111"/>
      <c r="BG38" s="137"/>
      <c r="BI38" s="129"/>
      <c r="BJ38" s="143"/>
      <c r="BK38" s="138" t="str">
        <f>BQ5</f>
        <v>Tempo</v>
      </c>
      <c r="BL38" s="139"/>
      <c r="BM38" s="139"/>
      <c r="BN38" s="139"/>
      <c r="BO38" s="139"/>
      <c r="BP38" s="139"/>
      <c r="BQ38" s="139"/>
      <c r="BR38" s="139"/>
      <c r="BS38" s="139"/>
      <c r="BT38" s="139"/>
      <c r="BU38" s="122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4"/>
      <c r="CJ38" s="111"/>
      <c r="CK38" s="112"/>
      <c r="CN38" s="129"/>
      <c r="CO38" s="143"/>
      <c r="CP38" s="138" t="str">
        <f>BQ8</f>
        <v>Teplice</v>
      </c>
      <c r="CQ38" s="139"/>
      <c r="CR38" s="139"/>
      <c r="CS38" s="139"/>
      <c r="CT38" s="139"/>
      <c r="CU38" s="139"/>
      <c r="CV38" s="139"/>
      <c r="CW38" s="139"/>
      <c r="CX38" s="139"/>
      <c r="CY38" s="139"/>
      <c r="CZ38" s="122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4"/>
      <c r="DO38" s="111"/>
      <c r="DP38" s="112"/>
    </row>
    <row r="39" spans="1:120" ht="18" customHeight="1">
      <c r="A39" s="129"/>
      <c r="B39" s="143"/>
      <c r="C39" s="135" t="str">
        <f>I6</f>
        <v>Děčín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02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4"/>
      <c r="AB39" s="105"/>
      <c r="AC39" s="106"/>
      <c r="AE39" s="129"/>
      <c r="AF39" s="143"/>
      <c r="AG39" s="135" t="str">
        <f>I9</f>
        <v>H.Brod</v>
      </c>
      <c r="AH39" s="101"/>
      <c r="AI39" s="101"/>
      <c r="AJ39" s="101"/>
      <c r="AK39" s="101"/>
      <c r="AL39" s="101"/>
      <c r="AM39" s="101"/>
      <c r="AN39" s="101"/>
      <c r="AO39" s="101"/>
      <c r="AP39" s="101"/>
      <c r="AQ39" s="102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4"/>
      <c r="BF39" s="105"/>
      <c r="BG39" s="134"/>
      <c r="BI39" s="129"/>
      <c r="BJ39" s="143"/>
      <c r="BK39" s="135" t="str">
        <f>BQ6</f>
        <v>Žižkov</v>
      </c>
      <c r="BL39" s="136"/>
      <c r="BM39" s="136"/>
      <c r="BN39" s="136"/>
      <c r="BO39" s="136"/>
      <c r="BP39" s="136"/>
      <c r="BQ39" s="136"/>
      <c r="BR39" s="136"/>
      <c r="BS39" s="136"/>
      <c r="BT39" s="136"/>
      <c r="BU39" s="102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4"/>
      <c r="CJ39" s="105"/>
      <c r="CK39" s="106"/>
      <c r="CN39" s="129"/>
      <c r="CO39" s="143"/>
      <c r="CP39" s="135" t="str">
        <f>BQ9</f>
        <v>Č.Budějovice</v>
      </c>
      <c r="CQ39" s="136"/>
      <c r="CR39" s="136"/>
      <c r="CS39" s="136"/>
      <c r="CT39" s="136"/>
      <c r="CU39" s="136"/>
      <c r="CV39" s="136"/>
      <c r="CW39" s="136"/>
      <c r="CX39" s="136"/>
      <c r="CY39" s="136"/>
      <c r="CZ39" s="102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4"/>
      <c r="DO39" s="105"/>
      <c r="DP39" s="106"/>
    </row>
    <row r="40" spans="1:120" ht="18" customHeight="1">
      <c r="A40" s="129"/>
      <c r="B40" s="143"/>
      <c r="C40" s="132" t="str">
        <f>I7</f>
        <v>6d fotbal</v>
      </c>
      <c r="D40" s="107"/>
      <c r="E40" s="107"/>
      <c r="F40" s="107"/>
      <c r="G40" s="107"/>
      <c r="H40" s="107"/>
      <c r="I40" s="107"/>
      <c r="J40" s="107"/>
      <c r="K40" s="107"/>
      <c r="L40" s="107"/>
      <c r="M40" s="87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9"/>
      <c r="AB40" s="90"/>
      <c r="AC40" s="91"/>
      <c r="AE40" s="129"/>
      <c r="AF40" s="143"/>
      <c r="AG40" s="132" t="str">
        <f>I10</f>
        <v>Braník</v>
      </c>
      <c r="AH40" s="93"/>
      <c r="AI40" s="93"/>
      <c r="AJ40" s="93"/>
      <c r="AK40" s="93"/>
      <c r="AL40" s="93"/>
      <c r="AM40" s="93"/>
      <c r="AN40" s="93"/>
      <c r="AO40" s="93"/>
      <c r="AP40" s="93"/>
      <c r="AQ40" s="87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9"/>
      <c r="BF40" s="90"/>
      <c r="BG40" s="133"/>
      <c r="BI40" s="129"/>
      <c r="BJ40" s="143"/>
      <c r="BK40" s="132" t="str">
        <f>BQ7</f>
        <v>Motorlet</v>
      </c>
      <c r="BL40" s="107"/>
      <c r="BM40" s="107"/>
      <c r="BN40" s="107"/>
      <c r="BO40" s="107"/>
      <c r="BP40" s="107"/>
      <c r="BQ40" s="107"/>
      <c r="BR40" s="107"/>
      <c r="BS40" s="107"/>
      <c r="BT40" s="107"/>
      <c r="BU40" s="87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9"/>
      <c r="CJ40" s="90"/>
      <c r="CK40" s="91"/>
      <c r="CN40" s="129"/>
      <c r="CO40" s="143"/>
      <c r="CP40" s="132" t="str">
        <f>BQ10</f>
        <v>Ústí n.L.</v>
      </c>
      <c r="CQ40" s="107"/>
      <c r="CR40" s="107"/>
      <c r="CS40" s="107"/>
      <c r="CT40" s="107"/>
      <c r="CU40" s="107"/>
      <c r="CV40" s="107"/>
      <c r="CW40" s="107"/>
      <c r="CX40" s="107"/>
      <c r="CY40" s="107"/>
      <c r="CZ40" s="87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9"/>
      <c r="DO40" s="90"/>
      <c r="DP40" s="91"/>
    </row>
    <row r="41" ht="16.5" customHeight="1"/>
    <row r="42" spans="1:120" ht="19.5" customHeight="1">
      <c r="A42" s="129" t="s">
        <v>28</v>
      </c>
      <c r="B42" s="129"/>
      <c r="C42" s="127" t="s">
        <v>24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5" t="s">
        <v>25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7"/>
      <c r="AB42" s="118" t="s">
        <v>26</v>
      </c>
      <c r="AC42" s="119"/>
      <c r="AE42" s="129" t="s">
        <v>28</v>
      </c>
      <c r="AF42" s="129"/>
      <c r="AG42" s="127" t="s">
        <v>24</v>
      </c>
      <c r="AH42" s="142"/>
      <c r="AI42" s="142"/>
      <c r="AJ42" s="142"/>
      <c r="AK42" s="142"/>
      <c r="AL42" s="142"/>
      <c r="AM42" s="142"/>
      <c r="AN42" s="142"/>
      <c r="AO42" s="142"/>
      <c r="AP42" s="142"/>
      <c r="AQ42" s="115" t="s">
        <v>25</v>
      </c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7"/>
      <c r="BF42" s="140" t="s">
        <v>26</v>
      </c>
      <c r="BG42" s="141"/>
      <c r="BI42" s="129" t="s">
        <v>28</v>
      </c>
      <c r="BJ42" s="129"/>
      <c r="BK42" s="127" t="s">
        <v>24</v>
      </c>
      <c r="BL42" s="116"/>
      <c r="BM42" s="116"/>
      <c r="BN42" s="116"/>
      <c r="BO42" s="116"/>
      <c r="BP42" s="116"/>
      <c r="BQ42" s="116"/>
      <c r="BR42" s="116"/>
      <c r="BS42" s="116"/>
      <c r="BT42" s="116"/>
      <c r="BU42" s="115" t="s">
        <v>25</v>
      </c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7"/>
      <c r="CJ42" s="118" t="s">
        <v>26</v>
      </c>
      <c r="CK42" s="119"/>
      <c r="CN42" s="129" t="s">
        <v>28</v>
      </c>
      <c r="CO42" s="129"/>
      <c r="CP42" s="127" t="s">
        <v>24</v>
      </c>
      <c r="CQ42" s="116"/>
      <c r="CR42" s="116"/>
      <c r="CS42" s="116"/>
      <c r="CT42" s="116"/>
      <c r="CU42" s="116"/>
      <c r="CV42" s="116"/>
      <c r="CW42" s="116"/>
      <c r="CX42" s="116"/>
      <c r="CY42" s="116"/>
      <c r="CZ42" s="115" t="s">
        <v>25</v>
      </c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7"/>
      <c r="DO42" s="118" t="s">
        <v>26</v>
      </c>
      <c r="DP42" s="119"/>
    </row>
    <row r="43" spans="1:120" ht="18" customHeight="1">
      <c r="A43" s="129"/>
      <c r="B43" s="129"/>
      <c r="C43" s="138" t="str">
        <f>I5</f>
        <v>Bohemians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22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4"/>
      <c r="AB43" s="111"/>
      <c r="AC43" s="112"/>
      <c r="AE43" s="129"/>
      <c r="AF43" s="129"/>
      <c r="AG43" s="138" t="str">
        <f>I8</f>
        <v>Sokolov</v>
      </c>
      <c r="AH43" s="126"/>
      <c r="AI43" s="126"/>
      <c r="AJ43" s="126"/>
      <c r="AK43" s="126"/>
      <c r="AL43" s="126"/>
      <c r="AM43" s="126"/>
      <c r="AN43" s="126"/>
      <c r="AO43" s="126"/>
      <c r="AP43" s="126"/>
      <c r="AQ43" s="122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4"/>
      <c r="BF43" s="111"/>
      <c r="BG43" s="137"/>
      <c r="BI43" s="129"/>
      <c r="BJ43" s="129"/>
      <c r="BK43" s="138" t="str">
        <f>BQ5</f>
        <v>Tempo</v>
      </c>
      <c r="BL43" s="139"/>
      <c r="BM43" s="139"/>
      <c r="BN43" s="139"/>
      <c r="BO43" s="139"/>
      <c r="BP43" s="139"/>
      <c r="BQ43" s="139"/>
      <c r="BR43" s="139"/>
      <c r="BS43" s="139"/>
      <c r="BT43" s="139"/>
      <c r="BU43" s="122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4"/>
      <c r="CJ43" s="111"/>
      <c r="CK43" s="112"/>
      <c r="CN43" s="129"/>
      <c r="CO43" s="129"/>
      <c r="CP43" s="138" t="str">
        <f>BQ8</f>
        <v>Teplice</v>
      </c>
      <c r="CQ43" s="139"/>
      <c r="CR43" s="139"/>
      <c r="CS43" s="139"/>
      <c r="CT43" s="139"/>
      <c r="CU43" s="139"/>
      <c r="CV43" s="139"/>
      <c r="CW43" s="139"/>
      <c r="CX43" s="139"/>
      <c r="CY43" s="139"/>
      <c r="CZ43" s="122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4"/>
      <c r="DO43" s="111"/>
      <c r="DP43" s="112"/>
    </row>
    <row r="44" spans="1:120" ht="18" customHeight="1">
      <c r="A44" s="129"/>
      <c r="B44" s="129"/>
      <c r="C44" s="135" t="str">
        <f>I6</f>
        <v>Děčín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02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4"/>
      <c r="AB44" s="105"/>
      <c r="AC44" s="106"/>
      <c r="AE44" s="129"/>
      <c r="AF44" s="129"/>
      <c r="AG44" s="135" t="str">
        <f>I9</f>
        <v>H.Brod</v>
      </c>
      <c r="AH44" s="101"/>
      <c r="AI44" s="101"/>
      <c r="AJ44" s="101"/>
      <c r="AK44" s="101"/>
      <c r="AL44" s="101"/>
      <c r="AM44" s="101"/>
      <c r="AN44" s="101"/>
      <c r="AO44" s="101"/>
      <c r="AP44" s="101"/>
      <c r="AQ44" s="102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4"/>
      <c r="BF44" s="105"/>
      <c r="BG44" s="134"/>
      <c r="BI44" s="129"/>
      <c r="BJ44" s="129"/>
      <c r="BK44" s="135" t="str">
        <f>BQ6</f>
        <v>Žižkov</v>
      </c>
      <c r="BL44" s="136"/>
      <c r="BM44" s="136"/>
      <c r="BN44" s="136"/>
      <c r="BO44" s="136"/>
      <c r="BP44" s="136"/>
      <c r="BQ44" s="136"/>
      <c r="BR44" s="136"/>
      <c r="BS44" s="136"/>
      <c r="BT44" s="136"/>
      <c r="BU44" s="102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4"/>
      <c r="CJ44" s="105"/>
      <c r="CK44" s="106"/>
      <c r="CN44" s="129"/>
      <c r="CO44" s="129"/>
      <c r="CP44" s="135" t="str">
        <f>BQ9</f>
        <v>Č.Budějovice</v>
      </c>
      <c r="CQ44" s="136"/>
      <c r="CR44" s="136"/>
      <c r="CS44" s="136"/>
      <c r="CT44" s="136"/>
      <c r="CU44" s="136"/>
      <c r="CV44" s="136"/>
      <c r="CW44" s="136"/>
      <c r="CX44" s="136"/>
      <c r="CY44" s="136"/>
      <c r="CZ44" s="102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4"/>
      <c r="DO44" s="105"/>
      <c r="DP44" s="106"/>
    </row>
    <row r="45" spans="1:120" ht="18" customHeight="1">
      <c r="A45" s="129"/>
      <c r="B45" s="129"/>
      <c r="C45" s="132" t="str">
        <f>I7</f>
        <v>6d fotbal</v>
      </c>
      <c r="D45" s="107"/>
      <c r="E45" s="107"/>
      <c r="F45" s="107"/>
      <c r="G45" s="107"/>
      <c r="H45" s="107"/>
      <c r="I45" s="107"/>
      <c r="J45" s="107"/>
      <c r="K45" s="107"/>
      <c r="L45" s="107"/>
      <c r="M45" s="87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9"/>
      <c r="AB45" s="90"/>
      <c r="AC45" s="91"/>
      <c r="AE45" s="129"/>
      <c r="AF45" s="129"/>
      <c r="AG45" s="132" t="str">
        <f>I10</f>
        <v>Braník</v>
      </c>
      <c r="AH45" s="93"/>
      <c r="AI45" s="93"/>
      <c r="AJ45" s="93"/>
      <c r="AK45" s="93"/>
      <c r="AL45" s="93"/>
      <c r="AM45" s="93"/>
      <c r="AN45" s="93"/>
      <c r="AO45" s="93"/>
      <c r="AP45" s="93"/>
      <c r="AQ45" s="87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9"/>
      <c r="BF45" s="90"/>
      <c r="BG45" s="133"/>
      <c r="BI45" s="129"/>
      <c r="BJ45" s="129"/>
      <c r="BK45" s="132" t="str">
        <f>BQ7</f>
        <v>Motorlet</v>
      </c>
      <c r="BL45" s="107"/>
      <c r="BM45" s="107"/>
      <c r="BN45" s="107"/>
      <c r="BO45" s="107"/>
      <c r="BP45" s="107"/>
      <c r="BQ45" s="107"/>
      <c r="BR45" s="107"/>
      <c r="BS45" s="107"/>
      <c r="BT45" s="107"/>
      <c r="BU45" s="87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9"/>
      <c r="CJ45" s="90"/>
      <c r="CK45" s="91"/>
      <c r="CN45" s="129"/>
      <c r="CO45" s="129"/>
      <c r="CP45" s="132" t="str">
        <f>BQ10</f>
        <v>Ústí n.L.</v>
      </c>
      <c r="CQ45" s="107"/>
      <c r="CR45" s="107"/>
      <c r="CS45" s="107"/>
      <c r="CT45" s="107"/>
      <c r="CU45" s="107"/>
      <c r="CV45" s="107"/>
      <c r="CW45" s="107"/>
      <c r="CX45" s="107"/>
      <c r="CY45" s="107"/>
      <c r="CZ45" s="87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9"/>
      <c r="DO45" s="90"/>
      <c r="DP45" s="91"/>
    </row>
    <row r="46" ht="15" customHeight="1"/>
    <row r="47" ht="24.75" customHeight="1">
      <c r="A47" s="2" t="s">
        <v>29</v>
      </c>
    </row>
    <row r="48" ht="15" customHeight="1"/>
    <row r="49" spans="1:121" ht="15" customHeight="1">
      <c r="A49" s="40" t="s">
        <v>16</v>
      </c>
      <c r="B49" s="41"/>
      <c r="C49" s="42"/>
      <c r="D49" s="130">
        <v>0.5416666666666666</v>
      </c>
      <c r="E49" s="130"/>
      <c r="F49" s="130"/>
      <c r="G49" s="131" t="str">
        <f>I6</f>
        <v>Děčín</v>
      </c>
      <c r="H49" s="131"/>
      <c r="I49" s="131"/>
      <c r="J49" s="131"/>
      <c r="K49" s="131"/>
      <c r="L49" s="131"/>
      <c r="M49" s="131"/>
      <c r="N49" s="131"/>
      <c r="O49" s="131"/>
      <c r="P49" s="80"/>
      <c r="Q49" s="80"/>
      <c r="R49" s="80"/>
      <c r="S49" s="45" t="s">
        <v>2</v>
      </c>
      <c r="T49" s="44"/>
      <c r="U49" s="131" t="str">
        <f>I7</f>
        <v>6d fotbal</v>
      </c>
      <c r="V49" s="131"/>
      <c r="W49" s="131"/>
      <c r="X49" s="131"/>
      <c r="Y49" s="131"/>
      <c r="Z49" s="131"/>
      <c r="AA49" s="131"/>
      <c r="AB49" s="131"/>
      <c r="AC49" s="131"/>
      <c r="AD49" s="80"/>
      <c r="AE49" s="80"/>
      <c r="AF49" s="80"/>
      <c r="AG49" s="41"/>
      <c r="AH49" s="44">
        <f>""</f>
      </c>
      <c r="AI49" s="46" t="s">
        <v>9</v>
      </c>
      <c r="AJ49" s="44">
        <f>""</f>
      </c>
      <c r="AK49" s="43"/>
      <c r="BI49" s="40" t="s">
        <v>17</v>
      </c>
      <c r="BJ49" s="41"/>
      <c r="BK49" s="42"/>
      <c r="BL49" s="130">
        <v>0.5625</v>
      </c>
      <c r="BM49" s="130"/>
      <c r="BN49" s="130"/>
      <c r="BO49" s="131" t="str">
        <f>BQ6</f>
        <v>Žižkov</v>
      </c>
      <c r="BP49" s="131"/>
      <c r="BQ49" s="131"/>
      <c r="BR49" s="131"/>
      <c r="BS49" s="131"/>
      <c r="BT49" s="131"/>
      <c r="BU49" s="131"/>
      <c r="BV49" s="131"/>
      <c r="BW49" s="131"/>
      <c r="BX49" s="80"/>
      <c r="BY49" s="80"/>
      <c r="BZ49" s="80"/>
      <c r="CA49" s="45" t="s">
        <v>2</v>
      </c>
      <c r="CB49" s="44"/>
      <c r="CC49" s="131" t="str">
        <f>BQ7</f>
        <v>Motorlet</v>
      </c>
      <c r="CD49" s="131"/>
      <c r="CE49" s="131"/>
      <c r="CF49" s="131"/>
      <c r="CG49" s="131"/>
      <c r="CH49" s="131"/>
      <c r="CI49" s="131"/>
      <c r="CJ49" s="131"/>
      <c r="CK49" s="131"/>
      <c r="CL49" s="80"/>
      <c r="CM49" s="80"/>
      <c r="CN49" s="80"/>
      <c r="CO49" s="41"/>
      <c r="CP49" s="44">
        <f>""</f>
      </c>
      <c r="CQ49" s="46" t="s">
        <v>9</v>
      </c>
      <c r="CR49" s="44">
        <f>""</f>
      </c>
      <c r="CS49" s="1"/>
      <c r="CT49" s="1"/>
      <c r="CU49" s="1"/>
      <c r="CV49" s="1"/>
      <c r="CW49" s="1"/>
      <c r="CX49" s="1"/>
      <c r="CY49" s="1"/>
      <c r="CZ49" s="45"/>
      <c r="DB49" s="53"/>
      <c r="DD49" s="44"/>
      <c r="DE49" s="1"/>
      <c r="DF49" s="1"/>
      <c r="DG49" s="1"/>
      <c r="DH49" s="1"/>
      <c r="DI49" s="1"/>
      <c r="DJ49" s="1"/>
      <c r="DK49" s="1"/>
      <c r="DL49" s="1"/>
      <c r="DM49" s="1"/>
      <c r="DN49" s="44"/>
      <c r="DO49" s="46"/>
      <c r="DP49" s="44"/>
      <c r="DQ49" s="44"/>
    </row>
    <row r="50" spans="1:121" ht="15" customHeight="1">
      <c r="A50" s="40" t="s">
        <v>18</v>
      </c>
      <c r="B50" s="51"/>
      <c r="C50" s="51"/>
      <c r="D50" s="130">
        <v>0.5416666666666666</v>
      </c>
      <c r="E50" s="130"/>
      <c r="F50" s="130"/>
      <c r="G50" s="131" t="str">
        <f>I5</f>
        <v>Bohemians</v>
      </c>
      <c r="H50" s="131"/>
      <c r="I50" s="131"/>
      <c r="J50" s="131"/>
      <c r="K50" s="131"/>
      <c r="L50" s="131"/>
      <c r="M50" s="131"/>
      <c r="N50" s="131"/>
      <c r="O50" s="131"/>
      <c r="P50" s="80"/>
      <c r="Q50" s="80"/>
      <c r="R50" s="80"/>
      <c r="S50" s="45" t="s">
        <v>2</v>
      </c>
      <c r="T50" s="44"/>
      <c r="U50" s="131" t="str">
        <f>I9</f>
        <v>H.Brod</v>
      </c>
      <c r="V50" s="131"/>
      <c r="W50" s="131"/>
      <c r="X50" s="131"/>
      <c r="Y50" s="131"/>
      <c r="Z50" s="131"/>
      <c r="AA50" s="131"/>
      <c r="AB50" s="131"/>
      <c r="AC50" s="131"/>
      <c r="AD50" s="80"/>
      <c r="AE50" s="80"/>
      <c r="AF50" s="80"/>
      <c r="AG50" s="51"/>
      <c r="AH50" s="44">
        <f>""</f>
      </c>
      <c r="AI50" s="46" t="s">
        <v>9</v>
      </c>
      <c r="AJ50" s="44">
        <f>""</f>
      </c>
      <c r="AK50" s="43"/>
      <c r="AL50" s="44"/>
      <c r="AM50" s="44"/>
      <c r="AN50" s="44"/>
      <c r="AO50" s="44"/>
      <c r="AP50" s="40"/>
      <c r="AQ50" s="41"/>
      <c r="AR50" s="42"/>
      <c r="AS50" s="43"/>
      <c r="AT50" s="43"/>
      <c r="AU50" s="43"/>
      <c r="AW50" s="53"/>
      <c r="AX50" s="44"/>
      <c r="AY50" s="44"/>
      <c r="AZ50" s="1"/>
      <c r="BA50" s="1"/>
      <c r="BB50" s="1"/>
      <c r="BC50" s="1"/>
      <c r="BD50" s="1"/>
      <c r="BE50" s="1"/>
      <c r="BF50" s="1"/>
      <c r="BG50" s="1"/>
      <c r="BH50" s="1"/>
      <c r="BI50" s="40" t="s">
        <v>19</v>
      </c>
      <c r="BJ50" s="51"/>
      <c r="BK50" s="51"/>
      <c r="BL50" s="130">
        <v>0.5625</v>
      </c>
      <c r="BM50" s="130"/>
      <c r="BN50" s="130"/>
      <c r="BO50" s="131" t="str">
        <f>BQ5</f>
        <v>Tempo</v>
      </c>
      <c r="BP50" s="131"/>
      <c r="BQ50" s="131"/>
      <c r="BR50" s="131"/>
      <c r="BS50" s="131"/>
      <c r="BT50" s="131"/>
      <c r="BU50" s="131"/>
      <c r="BV50" s="131"/>
      <c r="BW50" s="131"/>
      <c r="BX50" s="80"/>
      <c r="BY50" s="80"/>
      <c r="BZ50" s="80"/>
      <c r="CA50" s="45" t="s">
        <v>2</v>
      </c>
      <c r="CB50" s="44"/>
      <c r="CC50" s="131" t="str">
        <f>BQ9</f>
        <v>Č.Budějovice</v>
      </c>
      <c r="CD50" s="131"/>
      <c r="CE50" s="131"/>
      <c r="CF50" s="131"/>
      <c r="CG50" s="131"/>
      <c r="CH50" s="131"/>
      <c r="CI50" s="131"/>
      <c r="CJ50" s="131"/>
      <c r="CK50" s="131"/>
      <c r="CL50" s="80"/>
      <c r="CM50" s="80"/>
      <c r="CN50" s="80"/>
      <c r="CO50" s="51"/>
      <c r="CP50" s="44">
        <f>""</f>
      </c>
      <c r="CQ50" s="46" t="s">
        <v>9</v>
      </c>
      <c r="CR50" s="44">
        <f>""</f>
      </c>
      <c r="CS50" s="1"/>
      <c r="CT50" s="1"/>
      <c r="CU50" s="1"/>
      <c r="CV50" s="1"/>
      <c r="CW50" s="1"/>
      <c r="CX50" s="1"/>
      <c r="CY50" s="1"/>
      <c r="CZ50" s="45"/>
      <c r="DB50" s="53"/>
      <c r="DD50" s="44"/>
      <c r="DE50" s="1"/>
      <c r="DF50" s="1"/>
      <c r="DG50" s="1"/>
      <c r="DH50" s="1"/>
      <c r="DI50" s="1"/>
      <c r="DJ50" s="1"/>
      <c r="DK50" s="1"/>
      <c r="DL50" s="1"/>
      <c r="DM50" s="1"/>
      <c r="DN50" s="44"/>
      <c r="DO50" s="46"/>
      <c r="DP50" s="44"/>
      <c r="DQ50" s="44"/>
    </row>
    <row r="51" spans="1:121" ht="15" customHeight="1">
      <c r="A51" s="40" t="s">
        <v>20</v>
      </c>
      <c r="B51" s="51"/>
      <c r="C51" s="51"/>
      <c r="D51" s="130">
        <v>0.5416666666666666</v>
      </c>
      <c r="E51" s="130"/>
      <c r="F51" s="130"/>
      <c r="G51" s="131" t="str">
        <f>I8</f>
        <v>Sokolov</v>
      </c>
      <c r="H51" s="131"/>
      <c r="I51" s="131"/>
      <c r="J51" s="131"/>
      <c r="K51" s="131"/>
      <c r="L51" s="131"/>
      <c r="M51" s="131"/>
      <c r="N51" s="131"/>
      <c r="O51" s="131"/>
      <c r="P51" s="80"/>
      <c r="Q51" s="80"/>
      <c r="R51" s="80"/>
      <c r="S51" s="45" t="s">
        <v>2</v>
      </c>
      <c r="T51" s="44"/>
      <c r="U51" s="131" t="str">
        <f>I10</f>
        <v>Braník</v>
      </c>
      <c r="V51" s="131"/>
      <c r="W51" s="131"/>
      <c r="X51" s="131"/>
      <c r="Y51" s="131"/>
      <c r="Z51" s="131"/>
      <c r="AA51" s="131"/>
      <c r="AB51" s="131"/>
      <c r="AC51" s="131"/>
      <c r="AD51" s="80"/>
      <c r="AE51" s="80"/>
      <c r="AF51" s="80"/>
      <c r="AG51" s="51"/>
      <c r="AH51" s="44">
        <f>""</f>
      </c>
      <c r="AI51" s="46" t="s">
        <v>9</v>
      </c>
      <c r="AJ51" s="44">
        <f>""</f>
      </c>
      <c r="AK51" s="43"/>
      <c r="AL51" s="44"/>
      <c r="AM51" s="44"/>
      <c r="AN51" s="44"/>
      <c r="AO51" s="44"/>
      <c r="AP51" s="40"/>
      <c r="AQ51" s="51"/>
      <c r="AR51" s="51"/>
      <c r="AS51" s="43"/>
      <c r="AT51" s="43"/>
      <c r="AU51" s="43"/>
      <c r="AW51" s="53"/>
      <c r="AX51" s="44"/>
      <c r="AY51" s="44"/>
      <c r="AZ51" s="1"/>
      <c r="BA51" s="1"/>
      <c r="BB51" s="1"/>
      <c r="BC51" s="1"/>
      <c r="BD51" s="1"/>
      <c r="BE51" s="1"/>
      <c r="BF51" s="1"/>
      <c r="BG51" s="1"/>
      <c r="BH51" s="1"/>
      <c r="BI51" s="40" t="s">
        <v>21</v>
      </c>
      <c r="BJ51" s="51"/>
      <c r="BK51" s="51"/>
      <c r="BL51" s="130">
        <v>0.5625</v>
      </c>
      <c r="BM51" s="130"/>
      <c r="BN51" s="130"/>
      <c r="BO51" s="131" t="str">
        <f>BQ8</f>
        <v>Teplice</v>
      </c>
      <c r="BP51" s="131"/>
      <c r="BQ51" s="131"/>
      <c r="BR51" s="131"/>
      <c r="BS51" s="131"/>
      <c r="BT51" s="131"/>
      <c r="BU51" s="131"/>
      <c r="BV51" s="131"/>
      <c r="BW51" s="131"/>
      <c r="BX51" s="80"/>
      <c r="BY51" s="80"/>
      <c r="BZ51" s="80"/>
      <c r="CA51" s="45" t="s">
        <v>2</v>
      </c>
      <c r="CB51" s="44"/>
      <c r="CC51" s="131" t="str">
        <f>BQ10</f>
        <v>Ústí n.L.</v>
      </c>
      <c r="CD51" s="131"/>
      <c r="CE51" s="131"/>
      <c r="CF51" s="131"/>
      <c r="CG51" s="131"/>
      <c r="CH51" s="131"/>
      <c r="CI51" s="131"/>
      <c r="CJ51" s="131"/>
      <c r="CK51" s="131"/>
      <c r="CL51" s="80"/>
      <c r="CM51" s="80"/>
      <c r="CN51" s="80"/>
      <c r="CO51" s="51"/>
      <c r="CP51" s="44">
        <f>""</f>
      </c>
      <c r="CQ51" s="46" t="s">
        <v>9</v>
      </c>
      <c r="CR51" s="44">
        <f>""</f>
      </c>
      <c r="CS51" s="1"/>
      <c r="CT51" s="1"/>
      <c r="CU51" s="1"/>
      <c r="CV51" s="1"/>
      <c r="CW51" s="1"/>
      <c r="CX51" s="1"/>
      <c r="CY51" s="1"/>
      <c r="CZ51" s="45"/>
      <c r="DB51" s="53"/>
      <c r="DD51" s="44"/>
      <c r="DE51" s="1"/>
      <c r="DF51" s="1"/>
      <c r="DG51" s="1"/>
      <c r="DH51" s="1"/>
      <c r="DI51" s="1"/>
      <c r="DJ51" s="1"/>
      <c r="DK51" s="1"/>
      <c r="DL51" s="1"/>
      <c r="DM51" s="1"/>
      <c r="DN51" s="44"/>
      <c r="DO51" s="46"/>
      <c r="DP51" s="44"/>
      <c r="DQ51" s="44"/>
    </row>
    <row r="52" spans="1:121" ht="15" customHeight="1">
      <c r="A52" s="40" t="s">
        <v>10</v>
      </c>
      <c r="B52" s="51"/>
      <c r="C52" s="51"/>
      <c r="D52" s="130">
        <v>0.5833333333333334</v>
      </c>
      <c r="E52" s="130"/>
      <c r="F52" s="130"/>
      <c r="G52" s="131" t="str">
        <f>I7</f>
        <v>6d fotbal</v>
      </c>
      <c r="H52" s="131"/>
      <c r="I52" s="131"/>
      <c r="J52" s="131"/>
      <c r="K52" s="131"/>
      <c r="L52" s="131"/>
      <c r="M52" s="131"/>
      <c r="N52" s="131"/>
      <c r="O52" s="131"/>
      <c r="P52" s="80"/>
      <c r="Q52" s="80"/>
      <c r="R52" s="80"/>
      <c r="S52" s="45" t="s">
        <v>2</v>
      </c>
      <c r="T52" s="44"/>
      <c r="U52" s="131" t="str">
        <f>I10</f>
        <v>Braník</v>
      </c>
      <c r="V52" s="131"/>
      <c r="W52" s="131"/>
      <c r="X52" s="131"/>
      <c r="Y52" s="131"/>
      <c r="Z52" s="131"/>
      <c r="AA52" s="131"/>
      <c r="AB52" s="131"/>
      <c r="AC52" s="131"/>
      <c r="AD52" s="80"/>
      <c r="AE52" s="80"/>
      <c r="AF52" s="80"/>
      <c r="AG52" s="51"/>
      <c r="AH52" s="44">
        <f>""</f>
      </c>
      <c r="AI52" s="46" t="s">
        <v>9</v>
      </c>
      <c r="AJ52" s="44">
        <f>""</f>
      </c>
      <c r="AK52" s="43"/>
      <c r="AL52" s="44"/>
      <c r="AM52" s="44"/>
      <c r="AN52" s="44"/>
      <c r="AO52" s="44"/>
      <c r="AP52" s="40"/>
      <c r="AQ52" s="51"/>
      <c r="AR52" s="51"/>
      <c r="AS52" s="43"/>
      <c r="AT52" s="43"/>
      <c r="AU52" s="43"/>
      <c r="AW52" s="53"/>
      <c r="AX52" s="44"/>
      <c r="AY52" s="44"/>
      <c r="AZ52" s="1"/>
      <c r="BA52" s="1"/>
      <c r="BB52" s="1"/>
      <c r="BC52" s="1"/>
      <c r="BD52" s="1"/>
      <c r="BE52" s="1"/>
      <c r="BF52" s="1"/>
      <c r="BG52" s="1"/>
      <c r="BH52" s="1"/>
      <c r="BI52" s="40" t="s">
        <v>11</v>
      </c>
      <c r="BJ52" s="51"/>
      <c r="BK52" s="51"/>
      <c r="BL52" s="130">
        <v>0.6041666666666666</v>
      </c>
      <c r="BM52" s="130"/>
      <c r="BN52" s="130"/>
      <c r="BO52" s="131" t="str">
        <f>BQ7</f>
        <v>Motorlet</v>
      </c>
      <c r="BP52" s="131"/>
      <c r="BQ52" s="131"/>
      <c r="BR52" s="131"/>
      <c r="BS52" s="131"/>
      <c r="BT52" s="131"/>
      <c r="BU52" s="131"/>
      <c r="BV52" s="131"/>
      <c r="BW52" s="131"/>
      <c r="BX52" s="80"/>
      <c r="BY52" s="80"/>
      <c r="BZ52" s="80"/>
      <c r="CA52" s="45" t="s">
        <v>2</v>
      </c>
      <c r="CB52" s="44"/>
      <c r="CC52" s="131" t="str">
        <f>BQ10</f>
        <v>Ústí n.L.</v>
      </c>
      <c r="CD52" s="131"/>
      <c r="CE52" s="131"/>
      <c r="CF52" s="131"/>
      <c r="CG52" s="131"/>
      <c r="CH52" s="131"/>
      <c r="CI52" s="131"/>
      <c r="CJ52" s="131"/>
      <c r="CK52" s="131"/>
      <c r="CL52" s="80"/>
      <c r="CM52" s="80"/>
      <c r="CN52" s="80"/>
      <c r="CO52" s="51"/>
      <c r="CP52" s="44">
        <f>""</f>
      </c>
      <c r="CQ52" s="46" t="s">
        <v>9</v>
      </c>
      <c r="CR52" s="44">
        <f>""</f>
      </c>
      <c r="CS52" s="1"/>
      <c r="CT52" s="1"/>
      <c r="CU52" s="1"/>
      <c r="CV52" s="1"/>
      <c r="CW52" s="1"/>
      <c r="CX52" s="1"/>
      <c r="CY52" s="1"/>
      <c r="CZ52" s="45"/>
      <c r="DB52" s="53"/>
      <c r="DD52" s="44"/>
      <c r="DE52" s="1"/>
      <c r="DF52" s="1"/>
      <c r="DG52" s="1"/>
      <c r="DH52" s="1"/>
      <c r="DI52" s="1"/>
      <c r="DJ52" s="1"/>
      <c r="DK52" s="1"/>
      <c r="DL52" s="1"/>
      <c r="DM52" s="1"/>
      <c r="DN52" s="44"/>
      <c r="DO52" s="46"/>
      <c r="DP52" s="44"/>
      <c r="DQ52" s="44"/>
    </row>
    <row r="53" spans="1:121" ht="15" customHeight="1">
      <c r="A53" s="40" t="s">
        <v>12</v>
      </c>
      <c r="B53" s="51"/>
      <c r="C53" s="51"/>
      <c r="D53" s="130">
        <v>0.5833333333333334</v>
      </c>
      <c r="E53" s="130"/>
      <c r="F53" s="130"/>
      <c r="G53" s="131" t="str">
        <f>I5</f>
        <v>Bohemians</v>
      </c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45" t="s">
        <v>2</v>
      </c>
      <c r="T53" s="44"/>
      <c r="U53" s="131" t="str">
        <f>I8</f>
        <v>Sokolov</v>
      </c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51"/>
      <c r="AH53" s="44">
        <f>""</f>
      </c>
      <c r="AI53" s="46" t="s">
        <v>9</v>
      </c>
      <c r="AJ53" s="44">
        <f>""</f>
      </c>
      <c r="AK53" s="43"/>
      <c r="AL53" s="44"/>
      <c r="AM53" s="44"/>
      <c r="AN53" s="44"/>
      <c r="AO53" s="44"/>
      <c r="AP53" s="40"/>
      <c r="AQ53" s="51"/>
      <c r="AR53" s="51"/>
      <c r="AS53" s="43"/>
      <c r="AT53" s="43"/>
      <c r="AU53" s="43"/>
      <c r="AW53" s="53"/>
      <c r="AX53" s="44"/>
      <c r="AY53" s="44"/>
      <c r="AZ53" s="1"/>
      <c r="BA53" s="1"/>
      <c r="BB53" s="1"/>
      <c r="BC53" s="1"/>
      <c r="BD53" s="1"/>
      <c r="BE53" s="1"/>
      <c r="BF53" s="1"/>
      <c r="BG53" s="1"/>
      <c r="BH53" s="1"/>
      <c r="BI53" s="40" t="s">
        <v>13</v>
      </c>
      <c r="BJ53" s="51"/>
      <c r="BK53" s="51"/>
      <c r="BL53" s="130">
        <v>0.6041666666666666</v>
      </c>
      <c r="BM53" s="130"/>
      <c r="BN53" s="130"/>
      <c r="BO53" s="131" t="str">
        <f>BQ5</f>
        <v>Tempo</v>
      </c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45" t="s">
        <v>2</v>
      </c>
      <c r="CB53" s="44"/>
      <c r="CC53" s="131" t="str">
        <f>BQ8</f>
        <v>Teplice</v>
      </c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51"/>
      <c r="CP53" s="44">
        <f>""</f>
      </c>
      <c r="CQ53" s="46" t="s">
        <v>9</v>
      </c>
      <c r="CR53" s="44">
        <f>""</f>
      </c>
      <c r="CS53" s="1"/>
      <c r="CT53" s="1"/>
      <c r="CU53" s="1"/>
      <c r="CV53" s="1"/>
      <c r="CW53" s="1"/>
      <c r="CX53" s="1"/>
      <c r="CY53" s="1"/>
      <c r="CZ53" s="45"/>
      <c r="DB53" s="53"/>
      <c r="DD53" s="44"/>
      <c r="DE53" s="1"/>
      <c r="DF53" s="1"/>
      <c r="DG53" s="1"/>
      <c r="DH53" s="1"/>
      <c r="DI53" s="1"/>
      <c r="DJ53" s="1"/>
      <c r="DK53" s="1"/>
      <c r="DL53" s="1"/>
      <c r="DM53" s="1"/>
      <c r="DN53" s="44"/>
      <c r="DO53" s="46"/>
      <c r="DP53" s="44"/>
      <c r="DQ53" s="44"/>
    </row>
    <row r="54" spans="1:121" ht="15" customHeight="1">
      <c r="A54" s="40" t="s">
        <v>14</v>
      </c>
      <c r="B54" s="51"/>
      <c r="C54" s="51"/>
      <c r="D54" s="130">
        <v>0.5833333333333334</v>
      </c>
      <c r="E54" s="130"/>
      <c r="F54" s="130"/>
      <c r="G54" s="131" t="str">
        <f>I6</f>
        <v>Děčín</v>
      </c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45" t="s">
        <v>2</v>
      </c>
      <c r="T54" s="44"/>
      <c r="U54" s="131" t="str">
        <f>I9</f>
        <v>H.Brod</v>
      </c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51"/>
      <c r="AH54" s="44">
        <f>""</f>
      </c>
      <c r="AI54" s="46" t="s">
        <v>9</v>
      </c>
      <c r="AJ54" s="44">
        <f>""</f>
      </c>
      <c r="AK54" s="43"/>
      <c r="AL54" s="44"/>
      <c r="AM54" s="44"/>
      <c r="AN54" s="44"/>
      <c r="AO54" s="44"/>
      <c r="AP54" s="40"/>
      <c r="AQ54" s="51"/>
      <c r="AR54" s="51"/>
      <c r="AS54" s="43"/>
      <c r="AT54" s="43"/>
      <c r="AU54" s="43"/>
      <c r="AW54" s="53"/>
      <c r="AX54" s="44"/>
      <c r="AY54" s="44"/>
      <c r="AZ54" s="1"/>
      <c r="BA54" s="1"/>
      <c r="BB54" s="1"/>
      <c r="BC54" s="1"/>
      <c r="BD54" s="1"/>
      <c r="BE54" s="1"/>
      <c r="BF54" s="1"/>
      <c r="BG54" s="1"/>
      <c r="BH54" s="1"/>
      <c r="BI54" s="40" t="s">
        <v>15</v>
      </c>
      <c r="BJ54" s="51"/>
      <c r="BK54" s="51"/>
      <c r="BL54" s="130">
        <v>0.6041666666666666</v>
      </c>
      <c r="BM54" s="130"/>
      <c r="BN54" s="130"/>
      <c r="BO54" s="131" t="str">
        <f>BQ6</f>
        <v>Žižkov</v>
      </c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45" t="s">
        <v>2</v>
      </c>
      <c r="CB54" s="44"/>
      <c r="CC54" s="131" t="str">
        <f>BQ9</f>
        <v>Č.Budějovice</v>
      </c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51"/>
      <c r="CP54" s="44">
        <f>""</f>
      </c>
      <c r="CQ54" s="46" t="s">
        <v>9</v>
      </c>
      <c r="CR54" s="44">
        <f>""</f>
      </c>
      <c r="CS54" s="1"/>
      <c r="CT54" s="1"/>
      <c r="CU54" s="1"/>
      <c r="CV54" s="1"/>
      <c r="CW54" s="1"/>
      <c r="CX54" s="1"/>
      <c r="CY54" s="1"/>
      <c r="CZ54" s="45"/>
      <c r="DB54" s="53"/>
      <c r="DD54" s="44"/>
      <c r="DE54" s="1"/>
      <c r="DF54" s="1"/>
      <c r="DG54" s="1"/>
      <c r="DH54" s="1"/>
      <c r="DI54" s="1"/>
      <c r="DJ54" s="1"/>
      <c r="DK54" s="1"/>
      <c r="DL54" s="1"/>
      <c r="DM54" s="1"/>
      <c r="DN54" s="44"/>
      <c r="DO54" s="46"/>
      <c r="DP54" s="44"/>
      <c r="DQ54" s="44"/>
    </row>
    <row r="55" ht="15" customHeight="1"/>
    <row r="56" ht="24.75" customHeight="1">
      <c r="A56" s="2" t="s">
        <v>30</v>
      </c>
    </row>
    <row r="57" ht="15" customHeight="1"/>
    <row r="58" spans="1:120" ht="16.5" customHeight="1">
      <c r="A58" s="129" t="s">
        <v>23</v>
      </c>
      <c r="B58" s="129"/>
      <c r="C58" s="127" t="s">
        <v>24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15" t="s">
        <v>25</v>
      </c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7"/>
      <c r="AD58" s="118" t="s">
        <v>26</v>
      </c>
      <c r="AE58" s="119"/>
      <c r="AF58" s="94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129" t="s">
        <v>27</v>
      </c>
      <c r="AV58" s="129"/>
      <c r="AW58" s="127" t="s">
        <v>24</v>
      </c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15" t="s">
        <v>25</v>
      </c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7"/>
      <c r="BX58" s="118" t="s">
        <v>26</v>
      </c>
      <c r="BY58" s="119"/>
      <c r="BZ58" s="94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129" t="s">
        <v>28</v>
      </c>
      <c r="CM58" s="129"/>
      <c r="CN58" s="127" t="s">
        <v>24</v>
      </c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15" t="s">
        <v>25</v>
      </c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7"/>
      <c r="DO58" s="118" t="s">
        <v>26</v>
      </c>
      <c r="DP58" s="119"/>
    </row>
    <row r="59" spans="1:120" ht="19.5" customHeight="1">
      <c r="A59" s="129"/>
      <c r="B59" s="129"/>
      <c r="C59" s="120" t="s">
        <v>1</v>
      </c>
      <c r="D59" s="121"/>
      <c r="E59" s="113">
        <f>IF(AB33=1,C33,IF(AB34=1,C34,IF(AB35=1,C35,"")))</f>
      </c>
      <c r="F59" s="114"/>
      <c r="G59" s="114"/>
      <c r="H59" s="114"/>
      <c r="I59" s="114"/>
      <c r="J59" s="114"/>
      <c r="K59" s="114"/>
      <c r="L59" s="114"/>
      <c r="M59" s="114"/>
      <c r="N59" s="114"/>
      <c r="O59" s="122">
        <f>IF(AB33=1,M33,IF(AB34=1,M34,IF(AB35=1,M35,"")))</f>
      </c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4"/>
      <c r="AD59" s="111"/>
      <c r="AE59" s="112"/>
      <c r="AF59" s="94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129"/>
      <c r="AV59" s="129"/>
      <c r="AW59" s="120" t="s">
        <v>1</v>
      </c>
      <c r="AX59" s="121"/>
      <c r="AY59" s="125">
        <f>IF(AB38=1,C38,IF(AB39=1,C39,IF(AB40=1,C40,"")))</f>
      </c>
      <c r="AZ59" s="126"/>
      <c r="BA59" s="126"/>
      <c r="BB59" s="126"/>
      <c r="BC59" s="126"/>
      <c r="BD59" s="126"/>
      <c r="BE59" s="126"/>
      <c r="BF59" s="126"/>
      <c r="BG59" s="126"/>
      <c r="BH59" s="126"/>
      <c r="BI59" s="122">
        <f>IF(AB38=1,M38,IF(AB39=1,M39,IF(AB40=1,M40,"")))</f>
      </c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4"/>
      <c r="BX59" s="111"/>
      <c r="BY59" s="112"/>
      <c r="BZ59" s="94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129"/>
      <c r="CM59" s="129"/>
      <c r="CN59" s="120" t="s">
        <v>1</v>
      </c>
      <c r="CO59" s="121"/>
      <c r="CP59" s="125">
        <f>IF(AB43=1,C43,IF(AB44=1,C44,IF(AB45=1,C45,"")))</f>
      </c>
      <c r="CQ59" s="126"/>
      <c r="CR59" s="126"/>
      <c r="CS59" s="126"/>
      <c r="CT59" s="126"/>
      <c r="CU59" s="126"/>
      <c r="CV59" s="126"/>
      <c r="CW59" s="126"/>
      <c r="CX59" s="126"/>
      <c r="CY59" s="126"/>
      <c r="CZ59" s="108">
        <f>IF(AB43=1,M43,IF(AB44=1,M44,IF(AB45=1,M45,"")))</f>
      </c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10"/>
      <c r="DO59" s="111"/>
      <c r="DP59" s="112"/>
    </row>
    <row r="60" spans="1:120" ht="19.5" customHeight="1">
      <c r="A60" s="129"/>
      <c r="B60" s="129"/>
      <c r="C60" s="98" t="s">
        <v>3</v>
      </c>
      <c r="D60" s="99"/>
      <c r="E60" s="113">
        <f>IF(BF33=1,AG33,IF(BF34=1,AG34,IF(BF35=1,AG35,"")))</f>
      </c>
      <c r="F60" s="114"/>
      <c r="G60" s="114"/>
      <c r="H60" s="114"/>
      <c r="I60" s="114"/>
      <c r="J60" s="114"/>
      <c r="K60" s="114"/>
      <c r="L60" s="114"/>
      <c r="M60" s="114"/>
      <c r="N60" s="114"/>
      <c r="O60" s="102">
        <f>IF(BF33=1,AQ33,IF(BF34=1,AQ34,IF(BF35=1,AQ35,"")))</f>
      </c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/>
      <c r="AE60" s="106"/>
      <c r="AF60" s="94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129"/>
      <c r="AV60" s="129"/>
      <c r="AW60" s="98" t="s">
        <v>3</v>
      </c>
      <c r="AX60" s="99"/>
      <c r="AY60" s="100">
        <f>IF(BF38=1,AG38,IF(BF39=1,AG39,IF(BF40=1,AG40,"")))</f>
      </c>
      <c r="AZ60" s="101"/>
      <c r="BA60" s="101"/>
      <c r="BB60" s="101"/>
      <c r="BC60" s="101"/>
      <c r="BD60" s="101"/>
      <c r="BE60" s="101"/>
      <c r="BF60" s="101"/>
      <c r="BG60" s="101"/>
      <c r="BH60" s="101"/>
      <c r="BI60" s="102">
        <f>IF(BF38=1,AQ38,IF(BF39=1,AQ39,IF(BF40=1,AQ40,"")))</f>
      </c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4"/>
      <c r="BX60" s="105"/>
      <c r="BY60" s="106"/>
      <c r="BZ60" s="94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129"/>
      <c r="CM60" s="129"/>
      <c r="CN60" s="98" t="s">
        <v>3</v>
      </c>
      <c r="CO60" s="99"/>
      <c r="CP60" s="100">
        <f>IF(BF43=1,AG43,IF(BF44=1,AG44,IF(BF45=1,AG45,"")))</f>
      </c>
      <c r="CQ60" s="101"/>
      <c r="CR60" s="101"/>
      <c r="CS60" s="101"/>
      <c r="CT60" s="101"/>
      <c r="CU60" s="101"/>
      <c r="CV60" s="101"/>
      <c r="CW60" s="101"/>
      <c r="CX60" s="101"/>
      <c r="CY60" s="101"/>
      <c r="CZ60" s="102">
        <f>IF(BF43=1,AQ43,IF(BF44=1,AQ44,IF(BF45=1,AQ45,"")))</f>
      </c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4"/>
      <c r="DO60" s="105"/>
      <c r="DP60" s="106"/>
    </row>
    <row r="61" spans="1:120" ht="19.5" customHeight="1">
      <c r="A61" s="129"/>
      <c r="B61" s="129"/>
      <c r="C61" s="98" t="s">
        <v>31</v>
      </c>
      <c r="D61" s="99"/>
      <c r="E61" s="113">
        <f>IF(CJ33=1,BK33,IF(CJ34=1,BK34,IF(CJ35=1,BK35,"")))</f>
      </c>
      <c r="F61" s="114"/>
      <c r="G61" s="114"/>
      <c r="H61" s="114"/>
      <c r="I61" s="114"/>
      <c r="J61" s="114"/>
      <c r="K61" s="114"/>
      <c r="L61" s="114"/>
      <c r="M61" s="114"/>
      <c r="N61" s="114"/>
      <c r="O61" s="102">
        <f>IF(CJ33=1,BU33,IF(CJ34=1,BU34,IF(CJ35=1,BU35,"")))</f>
      </c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/>
      <c r="AE61" s="106"/>
      <c r="AF61" s="94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129"/>
      <c r="AV61" s="129"/>
      <c r="AW61" s="98" t="s">
        <v>31</v>
      </c>
      <c r="AX61" s="99"/>
      <c r="AY61" s="100">
        <f>IF(CJ38=1,BK38,IF(CJ39=1,BK39,IF(CJ40=1,BK40,"")))</f>
      </c>
      <c r="AZ61" s="101"/>
      <c r="BA61" s="101"/>
      <c r="BB61" s="101"/>
      <c r="BC61" s="101"/>
      <c r="BD61" s="101"/>
      <c r="BE61" s="101"/>
      <c r="BF61" s="101"/>
      <c r="BG61" s="101"/>
      <c r="BH61" s="101"/>
      <c r="BI61" s="102">
        <f>IF(CJ38=1,BU38,IF(CJ39=1,BU39,IF(CJ40=1,BU40,"")))</f>
      </c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4"/>
      <c r="BX61" s="105"/>
      <c r="BY61" s="106"/>
      <c r="BZ61" s="94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129"/>
      <c r="CM61" s="129"/>
      <c r="CN61" s="98" t="s">
        <v>31</v>
      </c>
      <c r="CO61" s="99"/>
      <c r="CP61" s="100">
        <f>IF(CJ43=1,BK43,IF(CJ44=1,BK44,IF(CJ45=1,BK45,"")))</f>
      </c>
      <c r="CQ61" s="101"/>
      <c r="CR61" s="101"/>
      <c r="CS61" s="101"/>
      <c r="CT61" s="101"/>
      <c r="CU61" s="101"/>
      <c r="CV61" s="101"/>
      <c r="CW61" s="101"/>
      <c r="CX61" s="101"/>
      <c r="CY61" s="101"/>
      <c r="CZ61" s="102">
        <f>IF(CJ43=1,BU43,IF(CJ44=1,BU44,IF(CJ45=1,BU45,"")))</f>
      </c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4"/>
      <c r="DO61" s="105"/>
      <c r="DP61" s="106"/>
    </row>
    <row r="62" spans="1:120" ht="19.5" customHeight="1">
      <c r="A62" s="129"/>
      <c r="B62" s="129"/>
      <c r="C62" s="96" t="s">
        <v>32</v>
      </c>
      <c r="D62" s="97"/>
      <c r="E62" s="92">
        <f>IF(DO33=1,CP33,IF(DO34=1,CP34,IF(DO35=1,CP35,"")))</f>
      </c>
      <c r="F62" s="107"/>
      <c r="G62" s="107"/>
      <c r="H62" s="107"/>
      <c r="I62" s="107"/>
      <c r="J62" s="107"/>
      <c r="K62" s="107"/>
      <c r="L62" s="107"/>
      <c r="M62" s="107"/>
      <c r="N62" s="107"/>
      <c r="O62" s="87">
        <f>IF(DO33=1,CZ33,IF(DO34=1,CZ34,IF(DO35=1,CZ35,"")))</f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9"/>
      <c r="AD62" s="90"/>
      <c r="AE62" s="91"/>
      <c r="AF62" s="94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129"/>
      <c r="AV62" s="129"/>
      <c r="AW62" s="96" t="s">
        <v>32</v>
      </c>
      <c r="AX62" s="97"/>
      <c r="AY62" s="92">
        <f>IF(DO38=1,CP38,IF(DO39=1,CP39,IF(DO40=1,CP40,"")))</f>
      </c>
      <c r="AZ62" s="93"/>
      <c r="BA62" s="93"/>
      <c r="BB62" s="93"/>
      <c r="BC62" s="93"/>
      <c r="BD62" s="93"/>
      <c r="BE62" s="93"/>
      <c r="BF62" s="93"/>
      <c r="BG62" s="93"/>
      <c r="BH62" s="93"/>
      <c r="BI62" s="87">
        <f>IF(DO38=1,CZ38,IF(DO39=1,CZ39,IF(DO40=1,CZ40,"")))</f>
      </c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9"/>
      <c r="BX62" s="90"/>
      <c r="BY62" s="91"/>
      <c r="BZ62" s="94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129"/>
      <c r="CM62" s="129"/>
      <c r="CN62" s="96" t="s">
        <v>32</v>
      </c>
      <c r="CO62" s="97"/>
      <c r="CP62" s="92">
        <f>IF(DO43=1,CP43,IF(DO44=1,CP44,IF(DO45=1,CP45,"")))</f>
      </c>
      <c r="CQ62" s="93"/>
      <c r="CR62" s="93"/>
      <c r="CS62" s="93"/>
      <c r="CT62" s="93"/>
      <c r="CU62" s="93"/>
      <c r="CV62" s="93"/>
      <c r="CW62" s="93"/>
      <c r="CX62" s="93"/>
      <c r="CY62" s="93"/>
      <c r="CZ62" s="87">
        <f>IF(DO43=1,CZ43,IF(DO44=1,CZ44,IF(DO45=1,CZ45,"")))</f>
      </c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9"/>
      <c r="DO62" s="90"/>
      <c r="DP62" s="91"/>
    </row>
    <row r="63" ht="15" customHeight="1"/>
    <row r="64" ht="15" customHeight="1"/>
    <row r="65" ht="24.75" customHeight="1">
      <c r="A65" s="2" t="s">
        <v>33</v>
      </c>
    </row>
    <row r="66" ht="15" customHeight="1"/>
    <row r="67" ht="15" customHeight="1"/>
    <row r="68" ht="24.75" customHeight="1">
      <c r="A68" s="2" t="s">
        <v>34</v>
      </c>
    </row>
    <row r="69" ht="15" customHeight="1"/>
    <row r="70" spans="1:85" ht="19.5" customHeight="1">
      <c r="A70" s="7" t="s">
        <v>35</v>
      </c>
      <c r="B70" s="7"/>
      <c r="C70" s="7"/>
      <c r="D70" s="7"/>
      <c r="E70" s="7"/>
      <c r="F70" s="7"/>
      <c r="G70" s="7"/>
      <c r="H70" s="7"/>
      <c r="I70" s="7"/>
      <c r="J70" s="7" t="s">
        <v>2</v>
      </c>
      <c r="K70" s="7"/>
      <c r="L70" s="55" t="s">
        <v>16</v>
      </c>
      <c r="M70" s="56"/>
      <c r="N70" s="7"/>
      <c r="O70" s="7"/>
      <c r="P70" s="7"/>
      <c r="Q70" s="77">
        <v>0.6458333333333334</v>
      </c>
      <c r="R70" s="77"/>
      <c r="S70" s="77"/>
      <c r="T70" s="77"/>
      <c r="U70" s="78"/>
      <c r="V70" s="7"/>
      <c r="W70" s="83" t="s">
        <v>36</v>
      </c>
      <c r="X70" s="83"/>
      <c r="Y70" s="83"/>
      <c r="Z70" s="79">
        <f>IF(AJ13=6,A13,IF(AJ14=6,A14,IF(AJ15=6,A15,IF(AJ16=6,A16,IF(AJ17=6,A17,IF(AJ18=6,A18,""))))))</f>
      </c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"/>
      <c r="AO70" s="60" t="s">
        <v>2</v>
      </c>
      <c r="AP70" s="7"/>
      <c r="AQ70" s="7"/>
      <c r="AR70" s="83" t="s">
        <v>37</v>
      </c>
      <c r="AS70" s="83"/>
      <c r="AT70" s="83"/>
      <c r="AU70" s="79">
        <f>IF(CR13=6,BI13,IF(CR14=6,BI14,IF(CR15=6,BI15,IF(CR16=6,BI16,IF(CR17=6,BI17,IF(CR18=6,BI18,""))))))</f>
      </c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81"/>
      <c r="BJ70" s="82"/>
      <c r="BK70" s="62" t="s">
        <v>9</v>
      </c>
      <c r="BL70" s="81"/>
      <c r="BM70" s="81"/>
      <c r="BN70" s="83"/>
      <c r="BO70" s="83"/>
      <c r="BP70" s="79"/>
      <c r="BQ70" s="79"/>
      <c r="BR70" s="7"/>
      <c r="BS70" s="7"/>
      <c r="BT70" s="7"/>
      <c r="BU70" s="7"/>
      <c r="CF70" s="7"/>
      <c r="CG70" s="7"/>
    </row>
    <row r="71" spans="1:85" ht="19.5" customHeight="1">
      <c r="A71" s="7" t="s">
        <v>35</v>
      </c>
      <c r="B71" s="7"/>
      <c r="C71" s="7"/>
      <c r="D71" s="7"/>
      <c r="E71" s="7"/>
      <c r="F71" s="7"/>
      <c r="G71" s="7"/>
      <c r="H71" s="7"/>
      <c r="I71" s="7"/>
      <c r="J71" s="7" t="s">
        <v>2</v>
      </c>
      <c r="K71" s="7"/>
      <c r="L71" s="55" t="s">
        <v>18</v>
      </c>
      <c r="M71" s="56"/>
      <c r="N71" s="7"/>
      <c r="O71" s="7"/>
      <c r="P71" s="7"/>
      <c r="Q71" s="77">
        <v>0.6458333333333334</v>
      </c>
      <c r="R71" s="77"/>
      <c r="S71" s="77"/>
      <c r="T71" s="77"/>
      <c r="U71" s="78"/>
      <c r="V71" s="7"/>
      <c r="W71" s="83" t="s">
        <v>38</v>
      </c>
      <c r="X71" s="83"/>
      <c r="Y71" s="83"/>
      <c r="Z71" s="79">
        <f>IF(AJ13=5,A13,IF(AJ14=5,A14,IF(AJ15=5,A15,IF(AJ16=5,A16,IF(AJ17=5,A17,IF(AJ18=5,A18,""))))))</f>
      </c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"/>
      <c r="AO71" s="60" t="s">
        <v>2</v>
      </c>
      <c r="AP71" s="7"/>
      <c r="AQ71" s="7"/>
      <c r="AR71" s="83" t="s">
        <v>39</v>
      </c>
      <c r="AS71" s="83"/>
      <c r="AT71" s="83"/>
      <c r="AU71" s="79">
        <f>IF(CR13=5,BI13,IF(CR14=5,BI14,IF(CR15=5,BI15,IF(CR16=5,BI16,IF(CR17=5,BI17,IF(CR18=5,BI18,""))))))</f>
      </c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81"/>
      <c r="BJ71" s="82"/>
      <c r="BK71" s="62" t="s">
        <v>9</v>
      </c>
      <c r="BL71" s="81"/>
      <c r="BM71" s="81"/>
      <c r="BN71" s="83"/>
      <c r="BO71" s="83"/>
      <c r="BP71" s="79"/>
      <c r="BQ71" s="79"/>
      <c r="CF71" s="7"/>
      <c r="CG71" s="7"/>
    </row>
    <row r="72" spans="1:85" ht="19.5" customHeight="1">
      <c r="A72" s="7" t="s">
        <v>40</v>
      </c>
      <c r="B72" s="7"/>
      <c r="C72" s="7"/>
      <c r="D72" s="7"/>
      <c r="E72" s="7"/>
      <c r="F72" s="7"/>
      <c r="G72" s="7"/>
      <c r="H72" s="7"/>
      <c r="I72" s="7"/>
      <c r="J72" s="7" t="s">
        <v>2</v>
      </c>
      <c r="K72" s="7"/>
      <c r="L72" s="55" t="s">
        <v>20</v>
      </c>
      <c r="M72" s="56"/>
      <c r="N72" s="7"/>
      <c r="O72" s="7"/>
      <c r="P72" s="7"/>
      <c r="Q72" s="77">
        <v>0.6458333333333334</v>
      </c>
      <c r="R72" s="77"/>
      <c r="S72" s="77"/>
      <c r="T72" s="77"/>
      <c r="U72" s="78"/>
      <c r="V72" s="7"/>
      <c r="W72" s="83" t="s">
        <v>41</v>
      </c>
      <c r="X72" s="83"/>
      <c r="Y72" s="83"/>
      <c r="Z72" s="79">
        <f>IF(AJ13=4,A13,IF(AJ14=4,A14,IF(AJ15=4,A15,IF(AJ16=4,A16,IF(AJ17=4,A17,IF(AJ18=4,A18,""))))))</f>
      </c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"/>
      <c r="AO72" s="60" t="s">
        <v>2</v>
      </c>
      <c r="AP72" s="7"/>
      <c r="AQ72" s="7"/>
      <c r="AR72" s="83" t="s">
        <v>42</v>
      </c>
      <c r="AS72" s="83"/>
      <c r="AT72" s="83"/>
      <c r="AU72" s="79">
        <f>IF(CR13=4,BI13,IF(CR14=4,BI14,IF(CR15=4,BI15,IF(CR16=4,BI16,IF(CR17=4,BI17,IF(CR18=4,BI18,""))))))</f>
      </c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81"/>
      <c r="BJ72" s="82"/>
      <c r="BK72" s="62" t="s">
        <v>9</v>
      </c>
      <c r="BL72" s="81"/>
      <c r="BM72" s="81"/>
      <c r="BN72" s="83"/>
      <c r="BO72" s="83"/>
      <c r="BP72" s="79"/>
      <c r="BQ72" s="79"/>
      <c r="CF72" s="7"/>
      <c r="CG72" s="7"/>
    </row>
    <row r="73" spans="1:99" ht="19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55"/>
      <c r="M73" s="56"/>
      <c r="N73" s="7"/>
      <c r="O73" s="7"/>
      <c r="P73" s="7"/>
      <c r="Q73" s="57"/>
      <c r="R73" s="57"/>
      <c r="S73" s="57"/>
      <c r="T73" s="57"/>
      <c r="U73" s="58"/>
      <c r="V73" s="7"/>
      <c r="W73" s="59"/>
      <c r="X73" s="59"/>
      <c r="Y73" s="59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60"/>
      <c r="AP73" s="7"/>
      <c r="AQ73" s="7"/>
      <c r="AR73" s="59"/>
      <c r="AS73" s="59"/>
      <c r="AT73" s="59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60"/>
      <c r="BJ73" s="61"/>
      <c r="BK73" s="62"/>
      <c r="BL73" s="60"/>
      <c r="BM73" s="60"/>
      <c r="BN73" s="59"/>
      <c r="BO73" s="59"/>
      <c r="BP73" s="7"/>
      <c r="BQ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</row>
    <row r="74" spans="1:85" ht="19.5" customHeight="1">
      <c r="A74" s="7" t="s">
        <v>40</v>
      </c>
      <c r="B74" s="7"/>
      <c r="C74" s="7"/>
      <c r="D74" s="7"/>
      <c r="E74" s="7"/>
      <c r="F74" s="7"/>
      <c r="G74" s="7"/>
      <c r="H74" s="7"/>
      <c r="I74" s="7"/>
      <c r="J74" s="7" t="s">
        <v>2</v>
      </c>
      <c r="K74" s="7"/>
      <c r="L74" s="55" t="s">
        <v>17</v>
      </c>
      <c r="M74" s="56"/>
      <c r="N74" s="7"/>
      <c r="O74" s="7"/>
      <c r="P74" s="7"/>
      <c r="Q74" s="77">
        <v>0.6666666666666666</v>
      </c>
      <c r="R74" s="77"/>
      <c r="S74" s="77"/>
      <c r="T74" s="77"/>
      <c r="U74" s="78"/>
      <c r="V74" s="7"/>
      <c r="W74" s="83" t="s">
        <v>43</v>
      </c>
      <c r="X74" s="83"/>
      <c r="Y74" s="83"/>
      <c r="Z74" s="79">
        <f>IF(AJ13=3,A13,IF(AJ14=3,A14,IF(AJ15=3,A15,IF(AJ16=3,A16,IF(AJ17=3,A17,IF(AJ18=3,A18,""))))))</f>
      </c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"/>
      <c r="AO74" s="60" t="s">
        <v>2</v>
      </c>
      <c r="AP74" s="7"/>
      <c r="AQ74" s="7"/>
      <c r="AR74" s="83" t="s">
        <v>44</v>
      </c>
      <c r="AS74" s="83"/>
      <c r="AT74" s="83"/>
      <c r="AU74" s="79">
        <f>IF(CR13=3,BI13,IF(CR14=3,BI14,IF(CR15=3,BI15,IF(CR16=3,BI16,IF(CR17=3,BI17,IF(CR18=3,BI18,""))))))</f>
      </c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81"/>
      <c r="BJ74" s="82"/>
      <c r="BK74" s="62" t="s">
        <v>9</v>
      </c>
      <c r="BL74" s="81"/>
      <c r="BM74" s="81"/>
      <c r="BN74" s="83"/>
      <c r="BO74" s="83"/>
      <c r="BP74" s="79"/>
      <c r="BQ74" s="79"/>
      <c r="CF74" s="7"/>
      <c r="CG74" s="7"/>
    </row>
    <row r="75" spans="1:85" ht="19.5" customHeight="1">
      <c r="A75" s="7" t="s">
        <v>45</v>
      </c>
      <c r="B75" s="7"/>
      <c r="C75" s="7"/>
      <c r="D75" s="7"/>
      <c r="E75" s="7"/>
      <c r="F75" s="7"/>
      <c r="G75" s="7"/>
      <c r="H75" s="7"/>
      <c r="I75" s="7"/>
      <c r="J75" s="7" t="s">
        <v>2</v>
      </c>
      <c r="K75" s="7"/>
      <c r="L75" s="55" t="s">
        <v>19</v>
      </c>
      <c r="M75" s="56"/>
      <c r="N75" s="7"/>
      <c r="O75" s="7"/>
      <c r="P75" s="7"/>
      <c r="Q75" s="77">
        <v>0.6666666666666666</v>
      </c>
      <c r="R75" s="77"/>
      <c r="S75" s="77"/>
      <c r="T75" s="77"/>
      <c r="U75" s="78"/>
      <c r="V75" s="7"/>
      <c r="W75" s="83" t="s">
        <v>46</v>
      </c>
      <c r="X75" s="83"/>
      <c r="Y75" s="83"/>
      <c r="Z75" s="79">
        <f>IF(AJ13=2,A13,IF(AJ14=2,A14,IF(AJ15=2,A15,IF(AJ16=2,A16,IF(AJ17=2,A17,IF(AJ18=2,A18,""))))))</f>
      </c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"/>
      <c r="AO75" s="60" t="s">
        <v>2</v>
      </c>
      <c r="AP75" s="7"/>
      <c r="AQ75" s="7"/>
      <c r="AR75" s="83" t="s">
        <v>47</v>
      </c>
      <c r="AS75" s="83"/>
      <c r="AT75" s="83"/>
      <c r="AU75" s="79">
        <f>IF(CR13=2,BI13,IF(CR14=2,BI14,IF(CR15=2,BI15,IF(CR16=2,BI16,IF(CR17=2,BI17,IF(CR18=2,BI18,""))))))</f>
      </c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81"/>
      <c r="BJ75" s="82"/>
      <c r="BK75" s="62" t="s">
        <v>9</v>
      </c>
      <c r="BL75" s="81"/>
      <c r="BM75" s="81"/>
      <c r="BN75" s="83"/>
      <c r="BO75" s="83"/>
      <c r="BP75" s="79"/>
      <c r="BQ75" s="79"/>
      <c r="CF75" s="7"/>
      <c r="CG75" s="7"/>
    </row>
    <row r="76" spans="1:85" ht="19.5" customHeight="1">
      <c r="A76" s="7" t="s">
        <v>45</v>
      </c>
      <c r="B76" s="7"/>
      <c r="C76" s="7"/>
      <c r="D76" s="7"/>
      <c r="E76" s="7"/>
      <c r="F76" s="7"/>
      <c r="G76" s="7"/>
      <c r="H76" s="7"/>
      <c r="I76" s="7"/>
      <c r="J76" s="7" t="s">
        <v>2</v>
      </c>
      <c r="K76" s="7"/>
      <c r="L76" s="55" t="s">
        <v>21</v>
      </c>
      <c r="M76" s="56"/>
      <c r="N76" s="7"/>
      <c r="O76" s="7"/>
      <c r="P76" s="7"/>
      <c r="Q76" s="77">
        <v>0.6666666666666666</v>
      </c>
      <c r="R76" s="77"/>
      <c r="S76" s="77"/>
      <c r="T76" s="77"/>
      <c r="U76" s="78"/>
      <c r="V76" s="7"/>
      <c r="W76" s="83" t="s">
        <v>48</v>
      </c>
      <c r="X76" s="83"/>
      <c r="Y76" s="83"/>
      <c r="Z76" s="79">
        <f>IF(AJ13=1,A13,IF(AJ14=1,A14,IF(AJ15=1,A15,IF(AJ16=1,A16,IF(AJ17=1,A17,IF(AJ18=1,A18,""))))))</f>
      </c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"/>
      <c r="AO76" s="60" t="s">
        <v>2</v>
      </c>
      <c r="AP76" s="7"/>
      <c r="AQ76" s="7"/>
      <c r="AR76" s="83" t="s">
        <v>49</v>
      </c>
      <c r="AS76" s="83"/>
      <c r="AT76" s="83"/>
      <c r="AU76" s="79">
        <f>IF(CR13=1,BI13,IF(CR14=1,BI14,IF(CR15=1,BI15,IF(CR16=1,BI16,IF(CR17=1,BI17,IF(CR18=1,BI18,""))))))</f>
      </c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81"/>
      <c r="BJ76" s="82"/>
      <c r="BK76" s="62" t="s">
        <v>9</v>
      </c>
      <c r="BL76" s="81"/>
      <c r="BM76" s="81"/>
      <c r="BN76" s="83"/>
      <c r="BO76" s="83"/>
      <c r="BP76" s="79"/>
      <c r="BQ76" s="79"/>
      <c r="CF76" s="7"/>
      <c r="CG76" s="7"/>
    </row>
    <row r="77" ht="15" customHeight="1"/>
    <row r="78" ht="15" customHeight="1"/>
    <row r="79" spans="1:120" ht="24.75" customHeight="1">
      <c r="A79" s="2" t="s">
        <v>50</v>
      </c>
      <c r="CE79" s="63"/>
      <c r="CF79" s="85" t="s">
        <v>51</v>
      </c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64"/>
    </row>
    <row r="80" spans="83:120" ht="15" customHeight="1">
      <c r="CE80" s="54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65"/>
    </row>
    <row r="81" spans="1:120" s="7" customFormat="1" ht="19.5" customHeight="1">
      <c r="A81" s="7" t="s">
        <v>52</v>
      </c>
      <c r="J81" s="7" t="s">
        <v>2</v>
      </c>
      <c r="L81" s="55" t="s">
        <v>10</v>
      </c>
      <c r="M81" s="56"/>
      <c r="Q81" s="77">
        <v>0.6875</v>
      </c>
      <c r="R81" s="77"/>
      <c r="S81" s="77"/>
      <c r="T81" s="77"/>
      <c r="U81" s="78"/>
      <c r="W81" s="79">
        <f>IF(BI70&gt;BL70,AU70,Z70)</f>
      </c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O81" s="60" t="s">
        <v>2</v>
      </c>
      <c r="AR81" s="79">
        <f>IF(BI71&gt;BL71,AU71,Z71)</f>
      </c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1"/>
      <c r="BJ81" s="82"/>
      <c r="BK81" s="62" t="s">
        <v>9</v>
      </c>
      <c r="BL81" s="81"/>
      <c r="BM81" s="81"/>
      <c r="BN81" s="83"/>
      <c r="BO81" s="83"/>
      <c r="BP81" s="79"/>
      <c r="BQ81" s="79"/>
      <c r="CE81" s="66"/>
      <c r="CF81" s="75" t="s">
        <v>53</v>
      </c>
      <c r="CG81" s="75"/>
      <c r="CH81" s="68"/>
      <c r="CI81" s="76">
        <f>IF(BI88&gt;BL88,W88,IF(BL88&gt;BI88,AR88,""))</f>
      </c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68"/>
      <c r="CW81" s="68"/>
      <c r="CX81" s="68"/>
      <c r="CY81" s="75" t="s">
        <v>54</v>
      </c>
      <c r="CZ81" s="75"/>
      <c r="DA81" s="84"/>
      <c r="DB81" s="68"/>
      <c r="DC81" s="76">
        <f>IF(BI82&gt;BL82,W82,IF(BL82&gt;BI82,AR82,""))</f>
      </c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1"/>
    </row>
    <row r="82" spans="1:120" ht="19.5" customHeight="1">
      <c r="A82" s="7" t="s">
        <v>55</v>
      </c>
      <c r="B82" s="7"/>
      <c r="C82" s="7"/>
      <c r="D82" s="7"/>
      <c r="E82" s="7"/>
      <c r="F82" s="7"/>
      <c r="G82" s="7"/>
      <c r="H82" s="7"/>
      <c r="I82" s="7"/>
      <c r="J82" s="7" t="s">
        <v>2</v>
      </c>
      <c r="K82" s="7"/>
      <c r="L82" s="55" t="s">
        <v>12</v>
      </c>
      <c r="M82" s="56"/>
      <c r="N82" s="7"/>
      <c r="O82" s="7"/>
      <c r="P82" s="7"/>
      <c r="Q82" s="77">
        <v>0.6875</v>
      </c>
      <c r="R82" s="77"/>
      <c r="S82" s="77"/>
      <c r="T82" s="77"/>
      <c r="U82" s="78"/>
      <c r="V82" s="7"/>
      <c r="W82" s="79">
        <f>IF(BI71&gt;BL71,Z71,AU71)</f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7"/>
      <c r="AO82" s="60" t="s">
        <v>2</v>
      </c>
      <c r="AP82" s="7"/>
      <c r="AQ82" s="7"/>
      <c r="AR82" s="79">
        <f>IF(BI70&gt;BL70,Z70,AU70)</f>
      </c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1"/>
      <c r="BJ82" s="82"/>
      <c r="BK82" s="62" t="s">
        <v>9</v>
      </c>
      <c r="BL82" s="81"/>
      <c r="BM82" s="81"/>
      <c r="BN82" s="83"/>
      <c r="BO82" s="83"/>
      <c r="BP82" s="79"/>
      <c r="BQ82" s="79"/>
      <c r="CE82" s="54"/>
      <c r="CF82" s="75" t="s">
        <v>56</v>
      </c>
      <c r="CG82" s="75"/>
      <c r="CH82" s="39"/>
      <c r="CI82" s="76">
        <f>IF(BI88&lt;BL88,W88,IF(BL88&lt;BI88,AR88,""))</f>
      </c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39"/>
      <c r="CW82" s="39"/>
      <c r="CX82" s="39"/>
      <c r="CY82" s="75" t="s">
        <v>57</v>
      </c>
      <c r="CZ82" s="75"/>
      <c r="DA82" s="84"/>
      <c r="DB82" s="39"/>
      <c r="DC82" s="76">
        <f>IF(BI82&lt;BL82,W82,IF(BL82&lt;BI82,AR82,""))</f>
      </c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65"/>
    </row>
    <row r="83" spans="1:120" ht="19.5" customHeight="1">
      <c r="A83" s="7" t="s">
        <v>58</v>
      </c>
      <c r="B83" s="7"/>
      <c r="C83" s="7"/>
      <c r="D83" s="7"/>
      <c r="E83" s="7"/>
      <c r="F83" s="7"/>
      <c r="G83" s="7"/>
      <c r="H83" s="7"/>
      <c r="I83" s="7"/>
      <c r="J83" s="7" t="s">
        <v>2</v>
      </c>
      <c r="K83" s="7"/>
      <c r="L83" s="55" t="s">
        <v>14</v>
      </c>
      <c r="M83" s="56"/>
      <c r="N83" s="7"/>
      <c r="O83" s="7"/>
      <c r="P83" s="7"/>
      <c r="Q83" s="77">
        <v>0.6875</v>
      </c>
      <c r="R83" s="77"/>
      <c r="S83" s="77"/>
      <c r="T83" s="77"/>
      <c r="U83" s="78"/>
      <c r="V83" s="7"/>
      <c r="W83" s="79">
        <f>IF(BI72&gt;BL72,AU72,Z72)</f>
      </c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7"/>
      <c r="AO83" s="60" t="s">
        <v>2</v>
      </c>
      <c r="AP83" s="7"/>
      <c r="AQ83" s="7"/>
      <c r="AR83" s="79">
        <f>IF(BI74&gt;BL74,AU74,Z74)</f>
      </c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1"/>
      <c r="BJ83" s="82"/>
      <c r="BK83" s="62" t="s">
        <v>9</v>
      </c>
      <c r="BL83" s="81"/>
      <c r="BM83" s="81"/>
      <c r="BN83" s="83"/>
      <c r="BO83" s="83"/>
      <c r="BP83" s="79"/>
      <c r="BQ83" s="79"/>
      <c r="CE83" s="54"/>
      <c r="CF83" s="75" t="s">
        <v>59</v>
      </c>
      <c r="CG83" s="75"/>
      <c r="CH83" s="39"/>
      <c r="CI83" s="76">
        <f>IF(BI86&gt;BL86,W86,IF(BL86&gt;BI86,AR86,""))</f>
      </c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39"/>
      <c r="CW83" s="39"/>
      <c r="CX83" s="39"/>
      <c r="CY83" s="75" t="s">
        <v>60</v>
      </c>
      <c r="CZ83" s="75"/>
      <c r="DA83" s="84"/>
      <c r="DB83" s="39"/>
      <c r="DC83" s="76">
        <f>IF(BI81&gt;BL81,W81,IF(BL81&gt;BI81,AR81,""))</f>
      </c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65"/>
    </row>
    <row r="84" spans="1:120" ht="19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55"/>
      <c r="M84" s="56"/>
      <c r="N84" s="7"/>
      <c r="O84" s="7"/>
      <c r="P84" s="7"/>
      <c r="Q84" s="57"/>
      <c r="R84" s="57"/>
      <c r="S84" s="57"/>
      <c r="T84" s="57"/>
      <c r="U84" s="58"/>
      <c r="V84" s="7"/>
      <c r="W84" s="59"/>
      <c r="X84" s="59"/>
      <c r="Y84" s="59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60"/>
      <c r="AP84" s="7"/>
      <c r="AQ84" s="7"/>
      <c r="AR84" s="59"/>
      <c r="AS84" s="59"/>
      <c r="AT84" s="59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60"/>
      <c r="BJ84" s="61"/>
      <c r="BK84" s="62"/>
      <c r="BL84" s="60"/>
      <c r="BM84" s="60"/>
      <c r="BN84" s="59"/>
      <c r="BO84" s="59"/>
      <c r="BP84" s="7"/>
      <c r="BQ84" s="7"/>
      <c r="CE84" s="54"/>
      <c r="CF84" s="75" t="s">
        <v>61</v>
      </c>
      <c r="CG84" s="75"/>
      <c r="CH84" s="39"/>
      <c r="CI84" s="76">
        <f>IF(BI86&lt;BL86,W86,IF(BL86&lt;BI86,AR86,""))</f>
      </c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39"/>
      <c r="CW84" s="39"/>
      <c r="CX84" s="39"/>
      <c r="CY84" s="75" t="s">
        <v>62</v>
      </c>
      <c r="CZ84" s="75"/>
      <c r="DA84" s="84"/>
      <c r="DB84" s="39"/>
      <c r="DC84" s="76">
        <f>IF(BI81&lt;BL81,W81,IF(BL81&lt;BI81,AR81,""))</f>
      </c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65"/>
    </row>
    <row r="85" spans="1:120" ht="19.5" customHeight="1">
      <c r="A85" s="7" t="s">
        <v>63</v>
      </c>
      <c r="B85" s="7"/>
      <c r="C85" s="7"/>
      <c r="D85" s="7"/>
      <c r="E85" s="7"/>
      <c r="F85" s="7"/>
      <c r="G85" s="7"/>
      <c r="H85" s="7"/>
      <c r="I85" s="7"/>
      <c r="J85" s="7" t="s">
        <v>2</v>
      </c>
      <c r="K85" s="7"/>
      <c r="L85" s="55" t="s">
        <v>11</v>
      </c>
      <c r="M85" s="56"/>
      <c r="N85" s="7"/>
      <c r="O85" s="7"/>
      <c r="P85" s="7"/>
      <c r="Q85" s="77">
        <v>0.7083333333333334</v>
      </c>
      <c r="R85" s="77"/>
      <c r="S85" s="77"/>
      <c r="T85" s="77"/>
      <c r="U85" s="78"/>
      <c r="V85" s="7"/>
      <c r="W85" s="79">
        <f>IF(BI74&gt;BL74,Z74,AU74)</f>
      </c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7"/>
      <c r="AO85" s="60" t="s">
        <v>2</v>
      </c>
      <c r="AP85" s="7"/>
      <c r="AQ85" s="7"/>
      <c r="AR85" s="79">
        <f>IF(BI72&gt;BL72,Z72,AU72)</f>
      </c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1"/>
      <c r="BJ85" s="82"/>
      <c r="BK85" s="62" t="s">
        <v>9</v>
      </c>
      <c r="BL85" s="81"/>
      <c r="BM85" s="81"/>
      <c r="BN85" s="83"/>
      <c r="BO85" s="83"/>
      <c r="BP85" s="79"/>
      <c r="BQ85" s="79"/>
      <c r="CE85" s="54"/>
      <c r="CF85" s="75" t="s">
        <v>64</v>
      </c>
      <c r="CG85" s="75"/>
      <c r="CH85" s="39"/>
      <c r="CI85" s="76">
        <f>IF(BI85&gt;BL85,W85,IF(BL85&gt;BI85,AR85,""))</f>
      </c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39"/>
      <c r="CW85" s="39"/>
      <c r="CX85" s="39"/>
      <c r="CY85" s="67"/>
      <c r="CZ85" s="67"/>
      <c r="DA85" s="70"/>
      <c r="DB85" s="3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5"/>
    </row>
    <row r="86" spans="1:120" ht="19.5" customHeight="1">
      <c r="A86" s="7" t="s">
        <v>65</v>
      </c>
      <c r="B86" s="7"/>
      <c r="C86" s="7"/>
      <c r="D86" s="7"/>
      <c r="E86" s="7"/>
      <c r="F86" s="7"/>
      <c r="G86" s="7"/>
      <c r="H86" s="7"/>
      <c r="I86" s="7"/>
      <c r="J86" s="7" t="s">
        <v>2</v>
      </c>
      <c r="K86" s="7"/>
      <c r="L86" s="55" t="s">
        <v>13</v>
      </c>
      <c r="M86" s="56"/>
      <c r="N86" s="7"/>
      <c r="O86" s="7"/>
      <c r="P86" s="7"/>
      <c r="Q86" s="77">
        <v>0.7083333333333334</v>
      </c>
      <c r="R86" s="77"/>
      <c r="S86" s="77"/>
      <c r="T86" s="77"/>
      <c r="U86" s="78"/>
      <c r="V86" s="7"/>
      <c r="W86" s="79">
        <f>IF(BI75&gt;BL75,AU75,Z75)</f>
      </c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7"/>
      <c r="AO86" s="60" t="s">
        <v>2</v>
      </c>
      <c r="AP86" s="7"/>
      <c r="AQ86" s="7"/>
      <c r="AR86" s="79">
        <f>IF(BI76&gt;BL76,AU76,Z76)</f>
      </c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1"/>
      <c r="BJ86" s="82"/>
      <c r="BK86" s="62" t="s">
        <v>9</v>
      </c>
      <c r="BL86" s="81"/>
      <c r="BM86" s="81"/>
      <c r="BN86" s="83"/>
      <c r="BO86" s="83"/>
      <c r="BP86" s="79"/>
      <c r="BQ86" s="79"/>
      <c r="CE86" s="54"/>
      <c r="CF86" s="75" t="s">
        <v>66</v>
      </c>
      <c r="CG86" s="75"/>
      <c r="CH86" s="39"/>
      <c r="CI86" s="76">
        <f>IF(BI85&lt;BL85,W85,IF(BL85&lt;BI85,AR85,""))</f>
      </c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39"/>
      <c r="CW86" s="39"/>
      <c r="CX86" s="39"/>
      <c r="CY86" s="67"/>
      <c r="CZ86" s="67"/>
      <c r="DA86" s="70"/>
      <c r="DB86" s="3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5"/>
    </row>
    <row r="87" spans="83:120" ht="19.5" customHeight="1">
      <c r="CE87" s="54"/>
      <c r="CF87" s="75" t="s">
        <v>67</v>
      </c>
      <c r="CG87" s="75"/>
      <c r="CH87" s="39"/>
      <c r="CI87" s="76">
        <f>IF(BI83&gt;BL83,W83,IF(BL83&gt;BI83,AR83,""))</f>
      </c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39"/>
      <c r="CW87" s="39"/>
      <c r="CX87" s="39"/>
      <c r="CY87" s="67"/>
      <c r="CZ87" s="67"/>
      <c r="DA87" s="70"/>
      <c r="DB87" s="3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5"/>
    </row>
    <row r="88" spans="1:120" ht="19.5" customHeight="1">
      <c r="A88" s="7" t="s">
        <v>68</v>
      </c>
      <c r="B88" s="7"/>
      <c r="C88" s="7"/>
      <c r="D88" s="7"/>
      <c r="E88" s="7"/>
      <c r="F88" s="7"/>
      <c r="G88" s="7"/>
      <c r="H88" s="7"/>
      <c r="I88" s="7"/>
      <c r="J88" s="7" t="s">
        <v>2</v>
      </c>
      <c r="K88" s="7"/>
      <c r="L88" s="55" t="s">
        <v>15</v>
      </c>
      <c r="M88" s="56"/>
      <c r="N88" s="7"/>
      <c r="O88" s="7"/>
      <c r="P88" s="7"/>
      <c r="Q88" s="77">
        <v>0.71875</v>
      </c>
      <c r="R88" s="77"/>
      <c r="S88" s="77"/>
      <c r="T88" s="77"/>
      <c r="U88" s="78"/>
      <c r="V88" s="7"/>
      <c r="W88" s="79">
        <f>IF(BI76&gt;BL76,Z76,AU76)</f>
      </c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7"/>
      <c r="AO88" s="60" t="s">
        <v>2</v>
      </c>
      <c r="AP88" s="7"/>
      <c r="AQ88" s="7"/>
      <c r="AR88" s="79">
        <f>IF(BI75&gt;BL75,Z75,AU75)</f>
      </c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1"/>
      <c r="BJ88" s="82"/>
      <c r="BK88" s="62" t="s">
        <v>9</v>
      </c>
      <c r="BL88" s="81"/>
      <c r="BM88" s="81"/>
      <c r="BN88" s="83"/>
      <c r="BO88" s="83"/>
      <c r="BP88" s="79"/>
      <c r="BQ88" s="79"/>
      <c r="CE88" s="54"/>
      <c r="CF88" s="75" t="s">
        <v>69</v>
      </c>
      <c r="CG88" s="75"/>
      <c r="CH88" s="39"/>
      <c r="CI88" s="76">
        <f>IF(BI83&lt;BL83,W83,IF(BL83&lt;BI83,AR83,""))</f>
      </c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39"/>
      <c r="CW88" s="39"/>
      <c r="CX88" s="39"/>
      <c r="CY88" s="67"/>
      <c r="CZ88" s="67"/>
      <c r="DA88" s="70"/>
      <c r="DB88" s="3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5"/>
    </row>
    <row r="89" spans="83:120" ht="15" customHeight="1">
      <c r="CE89" s="72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4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/>
  <mergeCells count="511">
    <mergeCell ref="A1:AX1"/>
    <mergeCell ref="AY1:BH1"/>
    <mergeCell ref="BI1:CL1"/>
    <mergeCell ref="CM1:DP1"/>
    <mergeCell ref="C5:E10"/>
    <mergeCell ref="BK5:BM10"/>
    <mergeCell ref="A12:J12"/>
    <mergeCell ref="K12:M12"/>
    <mergeCell ref="N12:P12"/>
    <mergeCell ref="Q12:S12"/>
    <mergeCell ref="T12:V12"/>
    <mergeCell ref="W12:Y12"/>
    <mergeCell ref="Z12:AB12"/>
    <mergeCell ref="AC12:AD12"/>
    <mergeCell ref="AE12:AI12"/>
    <mergeCell ref="AJ12:AK12"/>
    <mergeCell ref="BI12:BR12"/>
    <mergeCell ref="BS12:BU12"/>
    <mergeCell ref="BV12:BX12"/>
    <mergeCell ref="BY12:CA12"/>
    <mergeCell ref="CB12:CD12"/>
    <mergeCell ref="CE12:CG12"/>
    <mergeCell ref="CH12:CJ12"/>
    <mergeCell ref="CK12:CL12"/>
    <mergeCell ref="CM12:CQ12"/>
    <mergeCell ref="CR12:CS12"/>
    <mergeCell ref="A13:J13"/>
    <mergeCell ref="AC13:AD13"/>
    <mergeCell ref="AE13:AF13"/>
    <mergeCell ref="AH13:AI13"/>
    <mergeCell ref="AJ13:AK13"/>
    <mergeCell ref="BI13:BR13"/>
    <mergeCell ref="CK13:CL13"/>
    <mergeCell ref="CM13:CN13"/>
    <mergeCell ref="CP13:CQ13"/>
    <mergeCell ref="CR13:CS13"/>
    <mergeCell ref="A14:J14"/>
    <mergeCell ref="AC14:AD14"/>
    <mergeCell ref="AE14:AF14"/>
    <mergeCell ref="AH14:AI14"/>
    <mergeCell ref="AJ14:AK14"/>
    <mergeCell ref="BI14:BR14"/>
    <mergeCell ref="CK14:CL14"/>
    <mergeCell ref="CM14:CN14"/>
    <mergeCell ref="CP14:CQ14"/>
    <mergeCell ref="CR14:CS14"/>
    <mergeCell ref="A15:J15"/>
    <mergeCell ref="AC15:AD15"/>
    <mergeCell ref="AE15:AF15"/>
    <mergeCell ref="AH15:AI15"/>
    <mergeCell ref="AJ15:AK15"/>
    <mergeCell ref="BI15:BR15"/>
    <mergeCell ref="CK15:CL15"/>
    <mergeCell ref="CM15:CN15"/>
    <mergeCell ref="CP15:CQ15"/>
    <mergeCell ref="CR15:CS15"/>
    <mergeCell ref="A16:J16"/>
    <mergeCell ref="AC16:AD16"/>
    <mergeCell ref="AE16:AF16"/>
    <mergeCell ref="AH16:AI16"/>
    <mergeCell ref="AJ16:AK16"/>
    <mergeCell ref="BI16:BR16"/>
    <mergeCell ref="CK16:CL16"/>
    <mergeCell ref="CM16:CN16"/>
    <mergeCell ref="CP16:CQ16"/>
    <mergeCell ref="CR16:CS16"/>
    <mergeCell ref="A17:J17"/>
    <mergeCell ref="AC17:AD17"/>
    <mergeCell ref="AE17:AF17"/>
    <mergeCell ref="AH17:AI17"/>
    <mergeCell ref="AJ17:AK17"/>
    <mergeCell ref="BI17:BR17"/>
    <mergeCell ref="CK17:CL17"/>
    <mergeCell ref="CM17:CN17"/>
    <mergeCell ref="CP17:CQ17"/>
    <mergeCell ref="CR17:CS17"/>
    <mergeCell ref="A18:J18"/>
    <mergeCell ref="AC18:AD18"/>
    <mergeCell ref="AE18:AF18"/>
    <mergeCell ref="AH18:AI18"/>
    <mergeCell ref="AJ18:AK18"/>
    <mergeCell ref="BI18:BR18"/>
    <mergeCell ref="CK18:CL18"/>
    <mergeCell ref="CM18:CN18"/>
    <mergeCell ref="CP18:CQ18"/>
    <mergeCell ref="CR18:CS18"/>
    <mergeCell ref="D20:F20"/>
    <mergeCell ref="G20:R20"/>
    <mergeCell ref="U20:AF20"/>
    <mergeCell ref="BL20:BN20"/>
    <mergeCell ref="BO20:BZ20"/>
    <mergeCell ref="CC20:CN20"/>
    <mergeCell ref="D21:F21"/>
    <mergeCell ref="G21:R21"/>
    <mergeCell ref="U21:AF21"/>
    <mergeCell ref="BL21:BN21"/>
    <mergeCell ref="BO21:BZ21"/>
    <mergeCell ref="CC21:CN21"/>
    <mergeCell ref="D22:F22"/>
    <mergeCell ref="G22:R22"/>
    <mergeCell ref="U22:AF22"/>
    <mergeCell ref="BL22:BN22"/>
    <mergeCell ref="BO22:BZ22"/>
    <mergeCell ref="CC22:CN22"/>
    <mergeCell ref="D23:F23"/>
    <mergeCell ref="G23:R23"/>
    <mergeCell ref="U23:AF23"/>
    <mergeCell ref="BL23:BN23"/>
    <mergeCell ref="BO23:BZ23"/>
    <mergeCell ref="CC23:CN23"/>
    <mergeCell ref="D24:F24"/>
    <mergeCell ref="G24:R24"/>
    <mergeCell ref="U24:AF24"/>
    <mergeCell ref="BL24:BN24"/>
    <mergeCell ref="BO24:BZ24"/>
    <mergeCell ref="CC24:CN24"/>
    <mergeCell ref="D25:F25"/>
    <mergeCell ref="G25:R25"/>
    <mergeCell ref="U25:AF25"/>
    <mergeCell ref="BL25:BN25"/>
    <mergeCell ref="BO25:BZ25"/>
    <mergeCell ref="CC25:CN25"/>
    <mergeCell ref="D26:F26"/>
    <mergeCell ref="G26:R26"/>
    <mergeCell ref="U26:AF26"/>
    <mergeCell ref="BL26:BN26"/>
    <mergeCell ref="BO26:BZ26"/>
    <mergeCell ref="CC26:CN26"/>
    <mergeCell ref="D27:F27"/>
    <mergeCell ref="G27:R27"/>
    <mergeCell ref="U27:AF27"/>
    <mergeCell ref="BL27:BN27"/>
    <mergeCell ref="BO27:BZ27"/>
    <mergeCell ref="CC27:CN27"/>
    <mergeCell ref="D28:F28"/>
    <mergeCell ref="G28:R28"/>
    <mergeCell ref="U28:AF28"/>
    <mergeCell ref="BL28:BN28"/>
    <mergeCell ref="BO28:BZ28"/>
    <mergeCell ref="CC28:CN28"/>
    <mergeCell ref="A32:B35"/>
    <mergeCell ref="C32:L32"/>
    <mergeCell ref="M32:AA32"/>
    <mergeCell ref="AB32:AC32"/>
    <mergeCell ref="AE32:AF35"/>
    <mergeCell ref="AG32:AP32"/>
    <mergeCell ref="C33:L33"/>
    <mergeCell ref="M33:AA33"/>
    <mergeCell ref="AB33:AC33"/>
    <mergeCell ref="AG33:AP33"/>
    <mergeCell ref="AQ32:BE32"/>
    <mergeCell ref="BF32:BG32"/>
    <mergeCell ref="BI32:BJ35"/>
    <mergeCell ref="BK32:BT32"/>
    <mergeCell ref="BU32:CI32"/>
    <mergeCell ref="CJ32:CK32"/>
    <mergeCell ref="BK33:BT33"/>
    <mergeCell ref="BU33:CI33"/>
    <mergeCell ref="CJ33:CK33"/>
    <mergeCell ref="BU34:CI34"/>
    <mergeCell ref="AQ33:BE33"/>
    <mergeCell ref="BF33:BG33"/>
    <mergeCell ref="CP33:CY33"/>
    <mergeCell ref="CZ33:DN33"/>
    <mergeCell ref="DO33:DP33"/>
    <mergeCell ref="C34:L34"/>
    <mergeCell ref="M34:AA34"/>
    <mergeCell ref="AB34:AC34"/>
    <mergeCell ref="AG34:AP34"/>
    <mergeCell ref="AQ34:BE34"/>
    <mergeCell ref="BF34:BG34"/>
    <mergeCell ref="BK34:BT34"/>
    <mergeCell ref="CJ34:CK34"/>
    <mergeCell ref="CP34:CY34"/>
    <mergeCell ref="CZ34:DN34"/>
    <mergeCell ref="DO34:DP34"/>
    <mergeCell ref="C35:L35"/>
    <mergeCell ref="M35:AA35"/>
    <mergeCell ref="AB35:AC35"/>
    <mergeCell ref="AG35:AP35"/>
    <mergeCell ref="AQ35:BE35"/>
    <mergeCell ref="BF35:BG35"/>
    <mergeCell ref="BK35:BT35"/>
    <mergeCell ref="BU35:CI35"/>
    <mergeCell ref="CJ35:CK35"/>
    <mergeCell ref="CP35:CY35"/>
    <mergeCell ref="CZ35:DN35"/>
    <mergeCell ref="DO35:DP35"/>
    <mergeCell ref="CN32:CO35"/>
    <mergeCell ref="CP32:CY32"/>
    <mergeCell ref="CZ32:DN32"/>
    <mergeCell ref="DO32:DP32"/>
    <mergeCell ref="A37:B40"/>
    <mergeCell ref="C37:L37"/>
    <mergeCell ref="M37:AA37"/>
    <mergeCell ref="AB37:AC37"/>
    <mergeCell ref="AE37:AF40"/>
    <mergeCell ref="AG37:AP37"/>
    <mergeCell ref="C38:L38"/>
    <mergeCell ref="M38:AA38"/>
    <mergeCell ref="AB38:AC38"/>
    <mergeCell ref="AG38:AP38"/>
    <mergeCell ref="AQ37:BE37"/>
    <mergeCell ref="BF37:BG37"/>
    <mergeCell ref="BI37:BJ40"/>
    <mergeCell ref="BK37:BT37"/>
    <mergeCell ref="BU37:CI37"/>
    <mergeCell ref="CJ37:CK37"/>
    <mergeCell ref="BK38:BT38"/>
    <mergeCell ref="BU38:CI38"/>
    <mergeCell ref="CJ38:CK38"/>
    <mergeCell ref="BU39:CI39"/>
    <mergeCell ref="AQ38:BE38"/>
    <mergeCell ref="BF38:BG38"/>
    <mergeCell ref="CP38:CY38"/>
    <mergeCell ref="CZ38:DN38"/>
    <mergeCell ref="DO38:DP38"/>
    <mergeCell ref="C39:L39"/>
    <mergeCell ref="M39:AA39"/>
    <mergeCell ref="AB39:AC39"/>
    <mergeCell ref="AG39:AP39"/>
    <mergeCell ref="AQ39:BE39"/>
    <mergeCell ref="BF39:BG39"/>
    <mergeCell ref="BK39:BT39"/>
    <mergeCell ref="CJ39:CK39"/>
    <mergeCell ref="CP39:CY39"/>
    <mergeCell ref="CZ39:DN39"/>
    <mergeCell ref="DO39:DP39"/>
    <mergeCell ref="C40:L40"/>
    <mergeCell ref="M40:AA40"/>
    <mergeCell ref="AB40:AC40"/>
    <mergeCell ref="AG40:AP40"/>
    <mergeCell ref="AQ40:BE40"/>
    <mergeCell ref="BF40:BG40"/>
    <mergeCell ref="BK40:BT40"/>
    <mergeCell ref="BU40:CI40"/>
    <mergeCell ref="CJ40:CK40"/>
    <mergeCell ref="CP40:CY40"/>
    <mergeCell ref="CZ40:DN40"/>
    <mergeCell ref="DO40:DP40"/>
    <mergeCell ref="CN37:CO40"/>
    <mergeCell ref="CP37:CY37"/>
    <mergeCell ref="CZ37:DN37"/>
    <mergeCell ref="DO37:DP37"/>
    <mergeCell ref="A42:B45"/>
    <mergeCell ref="C42:L42"/>
    <mergeCell ref="M42:AA42"/>
    <mergeCell ref="AB42:AC42"/>
    <mergeCell ref="AE42:AF45"/>
    <mergeCell ref="AG42:AP42"/>
    <mergeCell ref="C43:L43"/>
    <mergeCell ref="M43:AA43"/>
    <mergeCell ref="AB43:AC43"/>
    <mergeCell ref="AG43:AP43"/>
    <mergeCell ref="AQ42:BE42"/>
    <mergeCell ref="BF42:BG42"/>
    <mergeCell ref="BI42:BJ45"/>
    <mergeCell ref="BK42:BT42"/>
    <mergeCell ref="BU42:CI42"/>
    <mergeCell ref="CJ42:CK42"/>
    <mergeCell ref="BK43:BT43"/>
    <mergeCell ref="BU43:CI43"/>
    <mergeCell ref="CJ43:CK43"/>
    <mergeCell ref="BU44:CI44"/>
    <mergeCell ref="AQ43:BE43"/>
    <mergeCell ref="BF43:BG43"/>
    <mergeCell ref="CP43:CY43"/>
    <mergeCell ref="CZ43:DN43"/>
    <mergeCell ref="DO43:DP43"/>
    <mergeCell ref="C44:L44"/>
    <mergeCell ref="M44:AA44"/>
    <mergeCell ref="AB44:AC44"/>
    <mergeCell ref="AG44:AP44"/>
    <mergeCell ref="AQ44:BE44"/>
    <mergeCell ref="BF44:BG44"/>
    <mergeCell ref="BK44:BT44"/>
    <mergeCell ref="CJ44:CK44"/>
    <mergeCell ref="CP44:CY44"/>
    <mergeCell ref="CZ44:DN44"/>
    <mergeCell ref="DO44:DP44"/>
    <mergeCell ref="C45:L45"/>
    <mergeCell ref="M45:AA45"/>
    <mergeCell ref="AB45:AC45"/>
    <mergeCell ref="AG45:AP45"/>
    <mergeCell ref="AQ45:BE45"/>
    <mergeCell ref="BF45:BG45"/>
    <mergeCell ref="BK45:BT45"/>
    <mergeCell ref="BU45:CI45"/>
    <mergeCell ref="CJ45:CK45"/>
    <mergeCell ref="CP45:CY45"/>
    <mergeCell ref="CZ45:DN45"/>
    <mergeCell ref="DO45:DP45"/>
    <mergeCell ref="CN42:CO45"/>
    <mergeCell ref="CP42:CY42"/>
    <mergeCell ref="CZ42:DN42"/>
    <mergeCell ref="DO42:DP42"/>
    <mergeCell ref="D49:F49"/>
    <mergeCell ref="G49:R49"/>
    <mergeCell ref="U49:AF49"/>
    <mergeCell ref="BL49:BN49"/>
    <mergeCell ref="BO49:BZ49"/>
    <mergeCell ref="CC49:CN49"/>
    <mergeCell ref="D50:F50"/>
    <mergeCell ref="G50:R50"/>
    <mergeCell ref="U50:AF50"/>
    <mergeCell ref="BL50:BN50"/>
    <mergeCell ref="BO50:BZ50"/>
    <mergeCell ref="CC50:CN50"/>
    <mergeCell ref="D51:F51"/>
    <mergeCell ref="G51:R51"/>
    <mergeCell ref="U51:AF51"/>
    <mergeCell ref="BL51:BN51"/>
    <mergeCell ref="BO51:BZ51"/>
    <mergeCell ref="CC51:CN51"/>
    <mergeCell ref="D52:F52"/>
    <mergeCell ref="G52:R52"/>
    <mergeCell ref="U52:AF52"/>
    <mergeCell ref="BL52:BN52"/>
    <mergeCell ref="BO52:BZ52"/>
    <mergeCell ref="CC52:CN52"/>
    <mergeCell ref="D53:F53"/>
    <mergeCell ref="G53:R53"/>
    <mergeCell ref="U53:AF53"/>
    <mergeCell ref="BL53:BN53"/>
    <mergeCell ref="BO53:BZ53"/>
    <mergeCell ref="CC53:CN53"/>
    <mergeCell ref="D54:F54"/>
    <mergeCell ref="G54:R54"/>
    <mergeCell ref="U54:AF54"/>
    <mergeCell ref="BL54:BN54"/>
    <mergeCell ref="BO54:BZ54"/>
    <mergeCell ref="CC54:CN54"/>
    <mergeCell ref="A58:B62"/>
    <mergeCell ref="C58:N58"/>
    <mergeCell ref="O58:AC58"/>
    <mergeCell ref="AD58:AE58"/>
    <mergeCell ref="AF58:AT58"/>
    <mergeCell ref="AU58:AV62"/>
    <mergeCell ref="C61:D61"/>
    <mergeCell ref="E61:N61"/>
    <mergeCell ref="O61:AC61"/>
    <mergeCell ref="AD61:AE61"/>
    <mergeCell ref="AW58:BH58"/>
    <mergeCell ref="BI58:BW58"/>
    <mergeCell ref="BX58:BY58"/>
    <mergeCell ref="BZ58:CK58"/>
    <mergeCell ref="CL58:CM62"/>
    <mergeCell ref="CN58:CY58"/>
    <mergeCell ref="BX59:BY59"/>
    <mergeCell ref="BZ59:CK59"/>
    <mergeCell ref="CN59:CO59"/>
    <mergeCell ref="CP59:CY59"/>
    <mergeCell ref="CZ58:DN58"/>
    <mergeCell ref="DO58:DP58"/>
    <mergeCell ref="C59:D59"/>
    <mergeCell ref="E59:N59"/>
    <mergeCell ref="O59:AC59"/>
    <mergeCell ref="AD59:AE59"/>
    <mergeCell ref="AF59:AT59"/>
    <mergeCell ref="AW59:AX59"/>
    <mergeCell ref="AY59:BH59"/>
    <mergeCell ref="BI59:BW59"/>
    <mergeCell ref="CZ59:DN59"/>
    <mergeCell ref="DO59:DP59"/>
    <mergeCell ref="C60:D60"/>
    <mergeCell ref="E60:N60"/>
    <mergeCell ref="O60:AC60"/>
    <mergeCell ref="AD60:AE60"/>
    <mergeCell ref="AF60:AT60"/>
    <mergeCell ref="AW60:AX60"/>
    <mergeCell ref="AY60:BH60"/>
    <mergeCell ref="BI60:BW60"/>
    <mergeCell ref="BX60:BY60"/>
    <mergeCell ref="BZ60:CK60"/>
    <mergeCell ref="CN60:CO60"/>
    <mergeCell ref="CP60:CY60"/>
    <mergeCell ref="CZ60:DN60"/>
    <mergeCell ref="DO60:DP60"/>
    <mergeCell ref="AF61:AT61"/>
    <mergeCell ref="AW61:AX61"/>
    <mergeCell ref="AY61:BH61"/>
    <mergeCell ref="BI61:BW61"/>
    <mergeCell ref="BX61:BY61"/>
    <mergeCell ref="BZ61:CK61"/>
    <mergeCell ref="CN61:CO61"/>
    <mergeCell ref="CP61:CY61"/>
    <mergeCell ref="CZ61:DN61"/>
    <mergeCell ref="DO61:DP61"/>
    <mergeCell ref="C62:D62"/>
    <mergeCell ref="E62:N62"/>
    <mergeCell ref="O62:AC62"/>
    <mergeCell ref="AD62:AE62"/>
    <mergeCell ref="AF62:AT62"/>
    <mergeCell ref="AW62:AX62"/>
    <mergeCell ref="AY62:BH62"/>
    <mergeCell ref="BI62:BW62"/>
    <mergeCell ref="BX62:BY62"/>
    <mergeCell ref="BZ62:CK62"/>
    <mergeCell ref="CN62:CO62"/>
    <mergeCell ref="CP62:CY62"/>
    <mergeCell ref="CZ62:DN62"/>
    <mergeCell ref="DO62:DP62"/>
    <mergeCell ref="Q70:U70"/>
    <mergeCell ref="W70:Y70"/>
    <mergeCell ref="Z70:AM70"/>
    <mergeCell ref="AR70:AT70"/>
    <mergeCell ref="AU70:BH70"/>
    <mergeCell ref="BI70:BJ70"/>
    <mergeCell ref="BL70:BM70"/>
    <mergeCell ref="BN70:BQ70"/>
    <mergeCell ref="Q71:U71"/>
    <mergeCell ref="W71:Y71"/>
    <mergeCell ref="Z71:AM71"/>
    <mergeCell ref="AR71:AT71"/>
    <mergeCell ref="AU71:BH71"/>
    <mergeCell ref="BI71:BJ71"/>
    <mergeCell ref="BL71:BM71"/>
    <mergeCell ref="BN71:BQ71"/>
    <mergeCell ref="Q72:U72"/>
    <mergeCell ref="W72:Y72"/>
    <mergeCell ref="Z72:AM72"/>
    <mergeCell ref="AR72:AT72"/>
    <mergeCell ref="AU72:BH72"/>
    <mergeCell ref="BI72:BJ72"/>
    <mergeCell ref="BL72:BM72"/>
    <mergeCell ref="BN72:BQ72"/>
    <mergeCell ref="Q74:U74"/>
    <mergeCell ref="W74:Y74"/>
    <mergeCell ref="Z74:AM74"/>
    <mergeCell ref="AR74:AT74"/>
    <mergeCell ref="AU74:BH74"/>
    <mergeCell ref="BI74:BJ74"/>
    <mergeCell ref="BL74:BM74"/>
    <mergeCell ref="BN74:BQ74"/>
    <mergeCell ref="Q75:U75"/>
    <mergeCell ref="W75:Y75"/>
    <mergeCell ref="Z75:AM75"/>
    <mergeCell ref="AR75:AT75"/>
    <mergeCell ref="AU75:BH75"/>
    <mergeCell ref="BI75:BJ75"/>
    <mergeCell ref="BL75:BM75"/>
    <mergeCell ref="BN75:BQ75"/>
    <mergeCell ref="Q76:U76"/>
    <mergeCell ref="W76:Y76"/>
    <mergeCell ref="Z76:AM76"/>
    <mergeCell ref="AR76:AT76"/>
    <mergeCell ref="AU76:BH76"/>
    <mergeCell ref="BI76:BJ76"/>
    <mergeCell ref="BL76:BM76"/>
    <mergeCell ref="BN76:BQ76"/>
    <mergeCell ref="CF79:DO80"/>
    <mergeCell ref="Q81:U81"/>
    <mergeCell ref="W81:AM81"/>
    <mergeCell ref="AR81:BH81"/>
    <mergeCell ref="BI81:BJ81"/>
    <mergeCell ref="BL81:BM81"/>
    <mergeCell ref="BN81:BQ81"/>
    <mergeCell ref="CF81:CG81"/>
    <mergeCell ref="CI81:CU81"/>
    <mergeCell ref="CY81:DA81"/>
    <mergeCell ref="DC81:DO81"/>
    <mergeCell ref="Q82:U82"/>
    <mergeCell ref="W82:AM82"/>
    <mergeCell ref="AR82:BH82"/>
    <mergeCell ref="BI82:BJ82"/>
    <mergeCell ref="BL82:BM82"/>
    <mergeCell ref="BN82:BQ82"/>
    <mergeCell ref="CF82:CG82"/>
    <mergeCell ref="CI82:CU82"/>
    <mergeCell ref="CY82:DA82"/>
    <mergeCell ref="DC82:DO82"/>
    <mergeCell ref="Q83:U83"/>
    <mergeCell ref="W83:AM83"/>
    <mergeCell ref="AR83:BH83"/>
    <mergeCell ref="BI83:BJ83"/>
    <mergeCell ref="BL83:BM83"/>
    <mergeCell ref="BN83:BQ83"/>
    <mergeCell ref="CF83:CG83"/>
    <mergeCell ref="CI83:CU83"/>
    <mergeCell ref="CY83:DA83"/>
    <mergeCell ref="DC83:DO83"/>
    <mergeCell ref="CF84:CG84"/>
    <mergeCell ref="CI84:CU84"/>
    <mergeCell ref="CY84:DA84"/>
    <mergeCell ref="DC84:DO84"/>
    <mergeCell ref="Q85:U85"/>
    <mergeCell ref="W85:AM85"/>
    <mergeCell ref="AR85:BH85"/>
    <mergeCell ref="BI85:BJ85"/>
    <mergeCell ref="BL85:BM85"/>
    <mergeCell ref="BN85:BQ85"/>
    <mergeCell ref="CF85:CG85"/>
    <mergeCell ref="CI85:CU85"/>
    <mergeCell ref="Q86:U86"/>
    <mergeCell ref="W86:AM86"/>
    <mergeCell ref="AR86:BH86"/>
    <mergeCell ref="BI86:BJ86"/>
    <mergeCell ref="BL86:BM86"/>
    <mergeCell ref="BN86:BQ86"/>
    <mergeCell ref="CF86:CG86"/>
    <mergeCell ref="CI86:CU86"/>
    <mergeCell ref="CF87:CG87"/>
    <mergeCell ref="CI87:CU87"/>
    <mergeCell ref="Q88:U88"/>
    <mergeCell ref="W88:AM88"/>
    <mergeCell ref="AR88:BH88"/>
    <mergeCell ref="BI88:BJ88"/>
    <mergeCell ref="BL88:BM88"/>
    <mergeCell ref="BN88:BQ88"/>
    <mergeCell ref="CF88:CG88"/>
    <mergeCell ref="CI88:CU88"/>
  </mergeCells>
  <printOptions horizontalCentered="1" verticalCentered="1"/>
  <pageMargins left="0" right="0" top="0.11811023622047245" bottom="0.11811023622047245" header="0.31496062992125984" footer="0.31496062992125984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ZEBU</cp:lastModifiedBy>
  <cp:lastPrinted>2013-06-09T09:32:33Z</cp:lastPrinted>
  <dcterms:created xsi:type="dcterms:W3CDTF">2013-06-09T09:31:33Z</dcterms:created>
  <dcterms:modified xsi:type="dcterms:W3CDTF">2016-06-09T17:33:40Z</dcterms:modified>
  <cp:category/>
  <cp:version/>
  <cp:contentType/>
  <cp:contentStatus/>
</cp:coreProperties>
</file>